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<sst xmlns="http://schemas.openxmlformats.org/spreadsheetml/2006/main" count="1054" uniqueCount="431">
  <si>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</si>
  <si>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</si>
  <si>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</si>
  <si>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</si>
  <si>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</si>
  <si>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</si>
  <si>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</si>
  <si>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</si>
  <si>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</si>
  <si>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</si>
  <si>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</si>
  <si>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</si>
  <si>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</si>
  <si>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</si>
  <si>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</si>
  <si>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</si>
  <si>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</si>
  <si>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</si>
  <si>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</si>
  <si>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</si>
  <si>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</si>
  <si>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</si>
  <si>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</si>
  <si>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</si>
  <si>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</si>
  <si>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</si>
  <si>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</si>
  <si>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</si>
  <si>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</si>
  <si>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</si>
  <si>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</si>
  <si>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</si>
  <si>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</si>
  <si>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</si>
  <si>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</si>
  <si>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</si>
  <si>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</si>
  <si>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</si>
  <si>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</si>
  <si>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</si>
  <si>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</si>
  <si>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</si>
  <si>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</si>
  <si>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</si>
  <si>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</si>
  <si>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</si>
  <si>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</si>
  <si>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</si>
  <si>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</si>
  <si>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</si>
  <si>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</si>
  <si>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</si>
  <si>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</si>
  <si>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</si>
  <si>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</si>
  <si>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</si>
  <si>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</si>
  <si>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</si>
  <si>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</si>
  <si>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</si>
  <si>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</si>
  <si>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</si>
  <si>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</si>
  <si>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</si>
  <si>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</si>
  <si>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</si>
  <si>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</si>
  <si>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</si>
  <si>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</si>
  <si>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</si>
  <si>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416001</t>
  </si>
  <si>
    <t>双江拉祜族佤族布朗族傣族自治县融媒体中心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</si>
  <si>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</si>
  <si>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</si>
  <si>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</si>
  <si>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</si>
  <si>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</si>
  <si>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</si>
  <si>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</si>
  <si>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</si>
  <si>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</si>
  <si>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</si>
  <si>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</si>
  <si>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</si>
  <si>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207</t>
  </si>
  <si>
    <t>文化旅游体育与传媒支出</t>
  </si>
  <si>
    <t>20708</t>
  </si>
  <si>
    <t>广播电视</t>
  </si>
  <si>
    <t>2070899</t>
  </si>
  <si>
    <t>其他广播电视支出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</si>
  <si>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</si>
  <si>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</si>
  <si>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</si>
  <si>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</si>
  <si>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</si>
  <si>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</si>
  <si>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</si>
  <si>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</si>
  <si>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</si>
  <si>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</si>
  <si>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</si>
  <si>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</si>
  <si>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</si>
  <si>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</si>
  <si>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</si>
  <si>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</si>
  <si>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</si>
  <si>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</si>
  <si>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</si>
  <si>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</si>
  <si>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</si>
  <si>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</si>
  <si>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</si>
  <si>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</si>
  <si>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</si>
  <si>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</si>
  <si>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</si>
  <si>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</si>
  <si>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</si>
  <si>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</si>
  <si>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</si>
  <si>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</si>
  <si>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</si>
  <si>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</si>
  <si>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</si>
  <si>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</si>
  <si>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</si>
  <si>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</si>
  <si>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</si>
  <si>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</si>
  <si>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</si>
  <si>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</si>
  <si>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</si>
  <si>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</si>
  <si>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</si>
  <si>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</si>
  <si>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</si>
  <si>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</si>
  <si>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</si>
  <si>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</si>
  <si>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</si>
  <si>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</si>
  <si>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</si>
  <si>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</si>
  <si>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</si>
  <si>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</si>
  <si>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</si>
  <si>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</si>
  <si>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</si>
  <si>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</si>
  <si>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</si>
  <si>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</si>
  <si>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</si>
  <si>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</si>
  <si>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</si>
  <si>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</si>
  <si>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</si>
  <si>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</si>
  <si>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</si>
  <si>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</si>
  <si>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</si>
  <si>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</si>
  <si>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</si>
  <si>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</si>
  <si>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</si>
  <si>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</si>
  <si>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</si>
  <si>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</si>
  <si>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</si>
  <si>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</si>
  <si>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</si>
  <si>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</si>
  <si>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</si>
  <si>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</si>
  <si>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</si>
  <si>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</si>
  <si>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</si>
  <si>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</si>
  <si>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</si>
  <si>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</si>
  <si>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</si>
  <si>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</si>
  <si>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</si>
  <si>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</si>
  <si>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</si>
  <si>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</si>
  <si>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</si>
  <si>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</si>
  <si>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</si>
  <si>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</si>
  <si>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</si>
  <si>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</si>
  <si>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</si>
  <si>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</si>
  <si>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</si>
  <si>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</si>
  <si>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</si>
  <si>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</si>
  <si>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530925210000000002447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</si>
  <si>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</si>
  <si>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</si>
  <si>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</si>
  <si>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</si>
  <si>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</si>
  <si>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</si>
  <si>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</si>
  <si>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530925231100001424262</t>
  </si>
  <si>
    <t>绩效工资（2017年提高标准部分）</t>
  </si>
  <si>
    <t>530925210000000002578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</si>
  <si>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</si>
  <si>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</si>
  <si>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</si>
  <si>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</si>
  <si>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</si>
  <si>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</si>
  <si>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</si>
  <si>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</si>
  <si>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</si>
  <si>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</si>
  <si>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</si>
  <si>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530925210000000002579</t>
  </si>
  <si>
    <t>30113</t>
  </si>
  <si>
    <t>530925231100001424275</t>
  </si>
  <si>
    <t>编制外长聘人员支出</t>
  </si>
  <si>
    <t>30199</t>
  </si>
  <si>
    <t>其他工资福利支出</t>
  </si>
  <si>
    <t>530925210000000000908</t>
  </si>
  <si>
    <t>一般公用经费</t>
  </si>
  <si>
    <t>30201</t>
  </si>
  <si>
    <t>办公费</t>
  </si>
  <si>
    <t>530925210000000002582</t>
  </si>
  <si>
    <t>30217</t>
  </si>
  <si>
    <t>530925210000000003029</t>
  </si>
  <si>
    <t>工会经费</t>
  </si>
  <si>
    <t>30228</t>
  </si>
  <si>
    <t>530925210000000002581</t>
  </si>
  <si>
    <t>公务用车运行维护费</t>
  </si>
  <si>
    <t>30231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</si>
  <si>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</si>
  <si>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</si>
  <si>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</si>
  <si>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</si>
  <si>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</si>
  <si>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</si>
  <si>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</si>
  <si>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“七彩云端”基础服务平台项目专项资金</t>
  </si>
  <si>
    <t>事业发展类</t>
  </si>
  <si>
    <t>530925210000000002442</t>
  </si>
  <si>
    <t>《双江网》二级等保经费</t>
  </si>
  <si>
    <t>530925231100001193317</t>
  </si>
  <si>
    <t>30213</t>
  </si>
  <si>
    <t>维修（护）费</t>
  </si>
  <si>
    <t>对外宣传工作经费</t>
  </si>
  <si>
    <t>530925210000000001978</t>
  </si>
  <si>
    <t>非税安排宣传工作专项资金</t>
  </si>
  <si>
    <t>530925210000000002466</t>
  </si>
  <si>
    <t>融媒体产品制作能力提升项目资金</t>
  </si>
  <si>
    <t>530925231100001193267</t>
  </si>
  <si>
    <t>31003</t>
  </si>
  <si>
    <t>专用设备购置</t>
  </si>
  <si>
    <t>双江网维护服务项目专项资金</t>
  </si>
  <si>
    <t>530925210000000002454</t>
  </si>
  <si>
    <t>县级融媒体平台生产发布硬件运行维护项目专项资金</t>
  </si>
  <si>
    <t>530925210000000002164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</si>
  <si>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</si>
  <si>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</si>
  <si>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</si>
  <si>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</si>
  <si>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</si>
  <si>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</si>
  <si>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</si>
  <si>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</si>
  <si>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</si>
  <si>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</si>
  <si>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</si>
  <si>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发挥主流媒体的舆论引导作用，引导社会热点，不断 推动多媒体融合发展，积极打造全程媒体、全息媒体、全员媒体、全效媒体。</t>
  </si>
  <si>
    <t>产出指标</t>
  </si>
  <si>
    <t>数量指标</t>
  </si>
  <si>
    <t>信息数据安全</t>
  </si>
  <si>
    <t>=</t>
  </si>
  <si>
    <t>100</t>
  </si>
  <si>
    <t>%</t>
  </si>
  <si>
    <t>定量指标</t>
  </si>
  <si>
    <t>反映全年不发生信息安全事故率。</t>
  </si>
  <si>
    <t>质量指标</t>
  </si>
  <si>
    <t>错漏率</t>
  </si>
  <si>
    <t>&lt;=</t>
  </si>
  <si>
    <t>0.5</t>
  </si>
  <si>
    <t>错漏率=发生错漏的宣传信息条数/发布信息总条数*100%</t>
  </si>
  <si>
    <t>成交价包含运维年数</t>
  </si>
  <si>
    <t>年</t>
  </si>
  <si>
    <t>反映合同维护天数。</t>
  </si>
  <si>
    <t>成本指标</t>
  </si>
  <si>
    <t>经济成本指标</t>
  </si>
  <si>
    <t>4.2</t>
  </si>
  <si>
    <t>万元</t>
  </si>
  <si>
    <t>双江网运行维护不超过预算数</t>
  </si>
  <si>
    <t>效益指标</t>
  </si>
  <si>
    <t>社会效益</t>
  </si>
  <si>
    <t>双江网浏览量增长数</t>
  </si>
  <si>
    <t>&gt;=</t>
  </si>
  <si>
    <t>反映宣传活动参与人次情况。</t>
  </si>
  <si>
    <t>满意度指标</t>
  </si>
  <si>
    <t>服务对象满意度</t>
  </si>
  <si>
    <t>社会公众满意度</t>
  </si>
  <si>
    <t>90</t>
  </si>
  <si>
    <t>反映社会公众对宣传的满意程度。</t>
  </si>
  <si>
    <t>根据《中华人民共和国网络安全法》相关规定，通过开展等级保护工作可以降低系统内部安全隐患，提升安全防护能力，降低被攻击风险</t>
  </si>
  <si>
    <t>反映信息系统相关数据安全的保障情况。</t>
  </si>
  <si>
    <t>系统全年正常运行时长</t>
  </si>
  <si>
    <t>360</t>
  </si>
  <si>
    <t>天</t>
  </si>
  <si>
    <t>反映信息系统全年正常运行时间情况。</t>
  </si>
  <si>
    <t>使用人员满意度</t>
  </si>
  <si>
    <t>96</t>
  </si>
  <si>
    <t>定性指标</t>
  </si>
  <si>
    <t>反映使用对象对信息系统使用的满意度。
使用人员满意度=（对信息系统满意的使用人员/问卷调查人数）*100%</t>
  </si>
  <si>
    <t>七彩云强化用户服务，通过有效服务才能建立同群众和用户的有效连接。开发政务服务，汇聚政务微博、微信、客户端，当地政府部门入驻当地电子政务大厅发布信息，入驻“民声”问政系统回应百姓诉求，从而督促各级党政领导干部，让融媒体中心成为了解群众、贴近群众、为群众排忧解难的新途径，成为发扬人民民主、接受人民监督的新渠道。</t>
  </si>
  <si>
    <t>发布稿件数量</t>
  </si>
  <si>
    <t>7300</t>
  </si>
  <si>
    <t>篇</t>
  </si>
  <si>
    <t>反映通过相关媒体、网络等发布或推送稿件的篇数情况。</t>
  </si>
  <si>
    <t>发布稿件（短视频）原创率</t>
  </si>
  <si>
    <t>80</t>
  </si>
  <si>
    <t>发布稿件（短视频）原创率=发布或推送的原创稿件（短视频）数量/发布或推送的稿件（短视频）总数量*100%
适用于有原创要求的稿件或短视频，如购买信息、转载等没有自创要求的不适用该指标。</t>
  </si>
  <si>
    <t>0.2</t>
  </si>
  <si>
    <t>发布稿件（短视频）原创率=发布或推送的原创稿件（短视频）错漏数量/发布或推送的稿件（短视频）总数量</t>
  </si>
  <si>
    <t>时效指标</t>
  </si>
  <si>
    <t>新闻发布及时率</t>
  </si>
  <si>
    <t>发布稿件（短视频）及时率为是否是发布内容是否为当天采编新闻。</t>
  </si>
  <si>
    <t>新媒体平台粉丝增长率</t>
  </si>
  <si>
    <t>30</t>
  </si>
  <si>
    <t>新媒体平台粉丝增长率=当年新媒体平台粉丝增长数/前一年新媒体平台粉丝数</t>
  </si>
  <si>
    <t>始终坚持围绕中心、服务大局，始终坚持“团结稳定鼓劲，正面宣传为主”的方针，牢牢把握舆论引导权，强化新闻策划，依托媒体融合宣传矩阵，大力宣传全县乡村振兴、脱贫攻坚、产业建设、文旅融合、民生改善以及党的建设等重大举措，大力宣传全县各族干部群众抢抓机遇、乘势而上、奋力发展的良好精神风貌。坚持“走出去请进来”，加强与中央省市媒体联合，力争新闻宣传工作有新的更大的突破。确保无安全播出事故发生。</t>
  </si>
  <si>
    <t>发布专题片数量</t>
  </si>
  <si>
    <t>12</t>
  </si>
  <si>
    <t>部</t>
  </si>
  <si>
    <t>内容发布天数</t>
  </si>
  <si>
    <t>15</t>
  </si>
  <si>
    <t>及时率=发布专题片所用天数-拍摄专题片天数</t>
  </si>
  <si>
    <t>宣传活动参与人次</t>
  </si>
  <si>
    <t>300</t>
  </si>
  <si>
    <t>人次</t>
  </si>
  <si>
    <t>通过对现有设备维修维护，避免资源浪费，实现节约、节俭，为行政服务减轻经济负担的目标。</t>
  </si>
  <si>
    <t>全年维护次数</t>
  </si>
  <si>
    <t>4</t>
  </si>
  <si>
    <t>次</t>
  </si>
  <si>
    <t>反映中心安播设备运行维护次数。</t>
  </si>
  <si>
    <t>及时率</t>
  </si>
  <si>
    <t>反映损坏发生与维护发生之间的时间差距情况。</t>
  </si>
  <si>
    <t>反映平台建设费用中维护成本所占百分比。</t>
  </si>
  <si>
    <t>融媒体平台粉丝增长数</t>
  </si>
  <si>
    <t>反映通过新平台媒体关注人数增长率。</t>
  </si>
  <si>
    <t>为进一步提升县融媒体中心产品制作能力，申请更新设备用于融媒体产品制作能力提升。</t>
  </si>
  <si>
    <t>融媒体产品制作设备</t>
  </si>
  <si>
    <t>13</t>
  </si>
  <si>
    <t>条</t>
  </si>
  <si>
    <t>反映项目资金购买制播设备数量</t>
  </si>
  <si>
    <t>设备部署及时率</t>
  </si>
  <si>
    <t>反映事实发生与作为宣传事实发生之间的时间差距情况。</t>
  </si>
  <si>
    <t>制播设备成本支出</t>
  </si>
  <si>
    <t>反映制播设备成本支出数额</t>
  </si>
  <si>
    <t>宣传内容知晓率</t>
  </si>
  <si>
    <t>70</t>
  </si>
  <si>
    <t>反映通过抽查方式完成，相关群体对宣传内容的知晓程度。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</si>
  <si>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中心始终坚持团结稳定鼓劲和正面宣传为主的方针，围绕县委、县人民政府的中心工作，精心策划新闻选题、选准报道方式，主动与上级媒体对接，适时掌握宣传重点，通过请进来、自采等形式，及时准确、全面深入地宣传报道我县经济社会发展的新思路、新举措、新典型、新成效，提升双江对外影响力和美誉度，对外宣传实现新突破。</t>
  </si>
  <si>
    <t>1340</t>
  </si>
  <si>
    <t>发布稿件错漏率</t>
  </si>
  <si>
    <t>错漏率=发布稿件错误数量/当年发布外宣稿件数量</t>
  </si>
  <si>
    <t>75</t>
  </si>
  <si>
    <t>国家媒体采用数</t>
  </si>
  <si>
    <t>280</t>
  </si>
  <si>
    <t>反映宣传内容被国家级相关媒体、网络等采用的数量情况。</t>
  </si>
  <si>
    <t>预算06表</t>
  </si>
  <si>
    <t>政府性基金预算支出预算表</t>
  </si>
  <si>
    <t>单位名称：全部</t>
  </si>
  <si>
    <t>本年政府性基金预算支出</t>
  </si>
  <si>
    <t>双江拉祜族佤族布朗族傣族自治县融媒体中心2025年无政府性基金支出预算，故2025年政府性基金预算支出预算表为空表。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</si>
  <si>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</si>
  <si>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</si>
  <si>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</si>
  <si>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</si>
  <si>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</si>
  <si>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</si>
  <si>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</si>
  <si>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</si>
  <si>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</si>
  <si>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</si>
  <si>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双江自治县融媒体中心笔记本采购</t>
  </si>
  <si>
    <t>便携式计算机</t>
  </si>
  <si>
    <t>台</t>
  </si>
  <si>
    <t>双江自治县融媒体中心复印纸采购</t>
  </si>
  <si>
    <t>复印纸</t>
  </si>
  <si>
    <t>盒</t>
  </si>
  <si>
    <t>双江自治县融媒体中心车辆维修</t>
  </si>
  <si>
    <t>车辆维修和保养服务</t>
  </si>
  <si>
    <t>双江自治县融媒体中心公务用车保险</t>
  </si>
  <si>
    <t>机动车保险服务</t>
  </si>
  <si>
    <t>元</t>
  </si>
  <si>
    <t>双江自治县融媒体中心计算机采购</t>
  </si>
  <si>
    <t>台式计算机</t>
  </si>
  <si>
    <t>预算08表</t>
  </si>
  <si>
    <t>政府购买服务项目</t>
  </si>
  <si>
    <t>政府购买服务目录</t>
  </si>
  <si>
    <t>政府性基金</t>
  </si>
  <si>
    <t>双江拉祜族佤族布朗族傣族自治县融媒体中心2025年无政府购买服务预算，故2025年政府购买服务预算表为空表。</t>
  </si>
  <si>
    <t>预算09-1表</t>
  </si>
  <si>
    <t>单位名称（项目）</t>
  </si>
  <si>
    <t>地区</t>
  </si>
  <si>
    <t>-</t>
  </si>
  <si>
    <t>双江拉祜族佤族布朗族傣族自治县融媒体中心2025年无县对下转移支付预算，故2025年县对下转移支付预算表为空表。</t>
  </si>
  <si>
    <t>预算09-2表</t>
  </si>
  <si>
    <t>双江拉祜族佤族布朗族傣族自治县融媒体中心2025年无县对下转移支付预算，故2025年县对下转移支付绩效目标表为空表。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</si>
  <si>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</si>
  <si>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</si>
  <si>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</si>
  <si>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</si>
  <si>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</si>
  <si>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</si>
  <si>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</si>
  <si>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</si>
  <si>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</si>
  <si>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A02010108</t>
  </si>
  <si>
    <t>A02010105</t>
  </si>
  <si>
    <t>预算11表</t>
  </si>
  <si>
    <t>上级补助</t>
  </si>
  <si>
    <t>双江拉祜族佤族布朗族傣族自治县融媒体中心2025年无转移支付项目支出预算，故2025年转移支付补助项目支出预算表为空表。</t>
  </si>
  <si>
    <t>预算12表</t>
  </si>
  <si>
    <t>项目级次</t>
  </si>
  <si>
    <t>313 事业发展类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</si>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</sst>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2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.25"/>
      <color rgb="FF000000"/>
      <name val="宋体"/>
      <charset val="134"/>
    </font>
    <font>
      <sz val="9"/>
      <color rgb="FF000000"/>
      <name val="Microsoft YaHei UI"/>
      <charset val="134"/>
    </font>
    <font>
      <b/>
      <sz val="23"/>
      <name val="宋体"/>
      <charset val="134"/>
    </font>
    <font>
      <sz val="10"/>
      <color rgb="FF000000"/>
      <name val="Microsoft YaHei UI"/>
      <charset val="134"/>
    </font>
    <font>
      <sz val="11"/>
      <color rgb="FF000000"/>
      <name val="Microsoft YaHei UI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" borderId="1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20" applyNumberFormat="0" applyAlignment="0" applyProtection="0">
      <alignment vertical="center"/>
    </xf>
    <xf numFmtId="0" fontId="42" fillId="5" borderId="21" applyNumberFormat="0" applyAlignment="0" applyProtection="0">
      <alignment vertical="center"/>
    </xf>
    <xf numFmtId="0" fontId="43" fillId="5" borderId="20" applyNumberFormat="0" applyAlignment="0" applyProtection="0">
      <alignment vertical="center"/>
    </xf>
    <xf numFmtId="0" fontId="44" fillId="6" borderId="22" applyNumberFormat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24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6" fontId="7" fillId="0" borderId="7" xfId="51" applyProtection="1">
      <alignment horizontal="right" vertical="center"/>
      <protection locked="0"/>
    </xf>
    <xf numFmtId="0" fontId="7" fillId="0" borderId="7" xfId="0" applyFont="1" applyBorder="1" applyAlignment="1">
      <alignment horizontal="left" vertical="center" wrapText="1" indent="1"/>
      <protection locked="0"/>
    </xf>
    <xf numFmtId="49" fontId="7" fillId="0" borderId="7" xfId="50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7" xfId="0" applyFont="1" applyBorder="1" applyAlignment="1">
      <alignment horizontal="center" vertical="center"/>
      <protection locked="0"/>
    </xf>
    <xf numFmtId="0" fontId="4" fillId="0" borderId="0" xfId="0" applyFont="1" applyAlignment="1">
      <alignment horizontal="right" vertical="center"/>
      <protection locked="0"/>
    </xf>
    <xf numFmtId="0" fontId="0" fillId="0" borderId="0" xfId="0" applyBorder="1" applyAlignment="1">
      <alignment horizontal="center" vertical="top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11" xfId="0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vertical="center"/>
    </xf>
    <xf numFmtId="0" fontId="15" fillId="0" borderId="7" xfId="0" applyFont="1" applyBorder="1" applyAlignment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4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left" vertical="center" wrapText="1"/>
    </xf>
    <xf numFmtId="0" fontId="4" fillId="0" borderId="14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5" xfId="0" applyFont="1" applyBorder="1" applyAlignment="1">
      <alignment horizontal="center" vertical="center"/>
      <protection locked="0"/>
    </xf>
    <xf numFmtId="0" fontId="5" fillId="0" borderId="15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left" vertical="center" wrapText="1" indent="1"/>
    </xf>
    <xf numFmtId="0" fontId="4" fillId="0" borderId="6" xfId="0" applyFont="1" applyBorder="1" applyAlignment="1" applyProtection="1">
      <alignment horizontal="left" vertical="center" wrapText="1" indent="2"/>
    </xf>
    <xf numFmtId="0" fontId="15" fillId="0" borderId="13" xfId="0" applyFont="1" applyBorder="1" applyAlignment="1">
      <alignment horizontal="center" vertical="center" wrapText="1"/>
      <protection locked="0"/>
    </xf>
    <xf numFmtId="0" fontId="15" fillId="0" borderId="15" xfId="0" applyFont="1" applyBorder="1" applyAlignment="1">
      <alignment horizontal="center" vertical="center"/>
      <protection locked="0"/>
    </xf>
    <xf numFmtId="0" fontId="15" fillId="0" borderId="15" xfId="0" applyFont="1" applyBorder="1" applyAlignment="1">
      <alignment horizontal="center" vertical="center" wrapText="1"/>
      <protection locked="0"/>
    </xf>
    <xf numFmtId="0" fontId="16" fillId="0" borderId="0" xfId="0" applyFont="1" applyAlignment="1">
      <alignment horizontal="right"/>
      <protection locked="0"/>
    </xf>
    <xf numFmtId="49" fontId="16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7" fillId="0" borderId="0" xfId="0" applyFont="1" applyAlignment="1">
      <alignment horizontal="center" vertical="center" wrapText="1"/>
      <protection locked="0"/>
    </xf>
    <xf numFmtId="0" fontId="17" fillId="0" borderId="0" xfId="0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12" xfId="0" applyNumberFormat="1" applyFont="1" applyBorder="1" applyAlignment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4" xfId="0" applyNumberFormat="1" applyFont="1" applyBorder="1" applyAlignment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  <protection locked="0"/>
    </xf>
    <xf numFmtId="49" fontId="9" fillId="0" borderId="14" xfId="0" applyNumberFormat="1" applyFont="1" applyBorder="1" applyAlignment="1">
      <alignment horizontal="center" vertical="center"/>
      <protection locked="0"/>
    </xf>
    <xf numFmtId="0" fontId="9" fillId="0" borderId="14" xfId="0" applyFont="1" applyBorder="1" applyAlignment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0" fontId="8" fillId="0" borderId="0" xfId="0" applyFont="1" applyAlignment="1" applyProtection="1">
      <alignment horizontal="left" vertical="center"/>
    </xf>
    <xf numFmtId="0" fontId="7" fillId="0" borderId="0" xfId="0" applyFont="1" applyAlignment="1">
      <alignment horizontal="left" vertical="top"/>
      <protection locked="0"/>
    </xf>
    <xf numFmtId="3" fontId="9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6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 indent="1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18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 wrapText="1"/>
    </xf>
    <xf numFmtId="0" fontId="18" fillId="0" borderId="0" xfId="0" applyFont="1" applyAlignment="1" applyProtection="1">
      <alignment wrapText="1"/>
    </xf>
    <xf numFmtId="0" fontId="19" fillId="0" borderId="0" xfId="0" applyAlignment="1" applyProtection="1">
      <alignment horizontal="right" vertical="center" wrapText="1"/>
    </xf>
    <xf numFmtId="0" fontId="20" fillId="0" borderId="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9" fillId="0" borderId="7" xfId="0" applyFont="1" applyBorder="1" applyAlignment="1">
      <alignment horizontal="center" vertical="center"/>
      <protection locked="0"/>
    </xf>
    <xf numFmtId="0" fontId="21" fillId="0" borderId="7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176" fontId="19" fillId="0" borderId="7" xfId="51" applyFont="1">
      <alignment horizontal="right" vertical="center"/>
    </xf>
    <xf numFmtId="176" fontId="19" fillId="0" borderId="7" xfId="51" applyFont="1" applyAlignment="1">
      <alignment horizontal="center" vertical="center"/>
    </xf>
    <xf numFmtId="0" fontId="7" fillId="0" borderId="0" xfId="0" applyFont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49" fontId="9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4" fillId="0" borderId="7" xfId="0" applyFont="1" applyBorder="1" applyAlignment="1" applyProtection="1">
      <alignment horizontal="left" vertical="center" wrapText="1" indent="2"/>
    </xf>
    <xf numFmtId="0" fontId="22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4" fillId="0" borderId="7" xfId="0" applyFont="1" applyBorder="1" applyAlignment="1" applyProtection="1">
      <alignment horizontal="center" vertical="center"/>
    </xf>
    <xf numFmtId="0" fontId="24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176" fontId="25" fillId="0" borderId="7" xfId="51" applyFont="1" applyProtection="1">
      <alignment horizontal="right" vertical="center"/>
      <protection locked="0"/>
    </xf>
    <xf numFmtId="0" fontId="26" fillId="0" borderId="0" xfId="0" applyFont="1" applyProtection="1">
      <alignment vertical="top"/>
    </xf>
    <xf numFmtId="0" fontId="27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indent="1"/>
    </xf>
    <xf numFmtId="0" fontId="7" fillId="0" borderId="7" xfId="0" applyFont="1" applyBorder="1" applyAlignment="1">
      <alignment horizontal="left" vertical="center" indent="2"/>
      <protection locked="0"/>
    </xf>
    <xf numFmtId="0" fontId="7" fillId="0" borderId="7" xfId="0" applyFont="1" applyBorder="1" applyAlignment="1" applyProtection="1">
      <alignment horizontal="left" vertical="center" indent="2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8" fillId="0" borderId="0" xfId="0" applyFont="1" applyAlignment="1" applyProtection="1"/>
    <xf numFmtId="0" fontId="29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29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/>
    </xf>
    <xf numFmtId="0" fontId="6" fillId="0" borderId="14" xfId="0" applyFont="1" applyBorder="1" applyAlignment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top"/>
    </xf>
    <xf numFmtId="0" fontId="31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5" fillId="0" borderId="6" xfId="0" applyFont="1" applyBorder="1" applyAlignment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4" fillId="0" borderId="6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 quotePrefix="1">
      <alignment horizontal="left" vertical="center" indent="1"/>
    </xf>
    <xf numFmtId="0" fontId="7" fillId="0" borderId="7" xfId="0" applyFont="1" applyBorder="1" applyAlignment="1" quotePrefix="1">
      <alignment horizontal="left" vertical="center" indent="2"/>
      <protection locked="0"/>
    </xf>
    <xf numFmtId="0" fontId="7" fillId="0" borderId="7" xfId="0" applyFont="1" applyBorder="1" applyAlignment="1" applyProtection="1" quotePrefix="1">
      <alignment horizontal="left" vertical="center" indent="2"/>
    </xf>
    <xf numFmtId="0" fontId="4" fillId="0" borderId="7" xfId="0" applyFont="1" applyBorder="1" applyAlignment="1" applyProtection="1" quotePrefix="1">
      <alignment horizontal="center" vertical="center" wrapText="1"/>
    </xf>
    <xf numFmtId="0" fontId="4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8"/>
  <sheetViews>
    <sheetView showZeros="0" topLeftCell="A2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4" t="s">
        <v>0</v>
      </c>
    </row>
    <row r="2" ht="36" customHeight="1" spans="1:4">
      <c r="A2" s="4" t="str">
        <f>"2025"&amp;"年部门财务收支预算总表"</f>
        <v>2025年部门财务收支预算总表</v>
      </c>
      <c r="B2" s="214"/>
      <c r="C2" s="214"/>
      <c r="D2" s="214"/>
    </row>
    <row r="3" ht="18.75" customHeight="1" spans="1:4">
      <c r="A3" s="36" t="str">
        <f>"单位名称："&amp;"双江拉祜族佤族布朗族傣族自治县融媒体中心"</f>
        <v>单位名称：双江拉祜族佤族布朗族傣族自治县融媒体中心</v>
      </c>
      <c r="B3" s="215"/>
      <c r="C3" s="215"/>
      <c r="D3" s="34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7" t="s">
        <v>4</v>
      </c>
      <c r="B5" s="27" t="str">
        <f t="shared" ref="B5:D5" si="0">"2025"&amp;"年预算数"</f>
        <v>2025年预算数</v>
      </c>
      <c r="C5" s="27" t="s">
        <v>5</v>
      </c>
      <c r="D5" s="27" t="str">
        <f t="shared" si="0"/>
        <v>2025年预算数</v>
      </c>
    </row>
    <row r="6" ht="18.75" customHeight="1" spans="1:4">
      <c r="A6" s="29"/>
      <c r="B6" s="29"/>
      <c r="C6" s="29"/>
      <c r="D6" s="29"/>
    </row>
    <row r="7" ht="18.75" customHeight="1" spans="1:4">
      <c r="A7" s="179" t="s">
        <v>6</v>
      </c>
      <c r="B7" s="23">
        <v>5310145.12</v>
      </c>
      <c r="C7" s="179" t="s">
        <v>7</v>
      </c>
      <c r="D7" s="23"/>
    </row>
    <row r="8" ht="18.75" customHeight="1" spans="1:4">
      <c r="A8" s="179" t="s">
        <v>8</v>
      </c>
      <c r="B8" s="23"/>
      <c r="C8" s="179" t="s">
        <v>9</v>
      </c>
      <c r="D8" s="23"/>
    </row>
    <row r="9" ht="18.75" customHeight="1" spans="1:4">
      <c r="A9" s="179" t="s">
        <v>10</v>
      </c>
      <c r="B9" s="23"/>
      <c r="C9" s="179" t="s">
        <v>11</v>
      </c>
      <c r="D9" s="23"/>
    </row>
    <row r="10" ht="18.75" customHeight="1" spans="1:4">
      <c r="A10" s="179" t="s">
        <v>12</v>
      </c>
      <c r="B10" s="23"/>
      <c r="C10" s="179" t="s">
        <v>13</v>
      </c>
      <c r="D10" s="23"/>
    </row>
    <row r="11" ht="18.75" customHeight="1" spans="1:4">
      <c r="A11" s="21" t="s">
        <v>14</v>
      </c>
      <c r="B11" s="23"/>
      <c r="C11" s="216" t="s">
        <v>15</v>
      </c>
      <c r="D11" s="23"/>
    </row>
    <row r="12" ht="18.75" customHeight="1" spans="1:4">
      <c r="A12" s="217" t="s">
        <v>16</v>
      </c>
      <c r="B12" s="23"/>
      <c r="C12" s="218" t="s">
        <v>17</v>
      </c>
      <c r="D12" s="23"/>
    </row>
    <row r="13" ht="18.75" customHeight="1" spans="1:4">
      <c r="A13" s="217" t="s">
        <v>18</v>
      </c>
      <c r="B13" s="23"/>
      <c r="C13" s="218" t="s">
        <v>19</v>
      </c>
      <c r="D13" s="23">
        <v>4373169.28</v>
      </c>
    </row>
    <row r="14" ht="18.75" customHeight="1" spans="1:4">
      <c r="A14" s="217" t="s">
        <v>20</v>
      </c>
      <c r="B14" s="23"/>
      <c r="C14" s="218" t="s">
        <v>21</v>
      </c>
      <c r="D14" s="23">
        <v>431585.45</v>
      </c>
    </row>
    <row r="15" ht="18.75" customHeight="1" spans="1:4">
      <c r="A15" s="217" t="s">
        <v>22</v>
      </c>
      <c r="B15" s="23"/>
      <c r="C15" s="218" t="s">
        <v>23</v>
      </c>
      <c r="D15" s="23">
        <v>195269.11</v>
      </c>
    </row>
    <row r="16" ht="18.75" customHeight="1" spans="1:4">
      <c r="A16" s="217" t="s">
        <v>24</v>
      </c>
      <c r="B16" s="23"/>
      <c r="C16" s="217" t="s">
        <v>25</v>
      </c>
      <c r="D16" s="23"/>
    </row>
    <row r="17" ht="18.75" customHeight="1" spans="1:4">
      <c r="A17" s="217" t="s">
        <v>26</v>
      </c>
      <c r="B17" s="23"/>
      <c r="C17" s="217" t="s">
        <v>27</v>
      </c>
      <c r="D17" s="23"/>
    </row>
    <row r="18" ht="18.75" customHeight="1" spans="1:4">
      <c r="A18" s="219" t="s">
        <v>26</v>
      </c>
      <c r="B18" s="23"/>
      <c r="C18" s="218" t="s">
        <v>28</v>
      </c>
      <c r="D18" s="23"/>
    </row>
    <row r="19" ht="18.75" customHeight="1" spans="1:4">
      <c r="A19" s="219" t="s">
        <v>26</v>
      </c>
      <c r="B19" s="23"/>
      <c r="C19" s="218" t="s">
        <v>29</v>
      </c>
      <c r="D19" s="23"/>
    </row>
    <row r="20" ht="18.75" customHeight="1" spans="1:4">
      <c r="A20" s="219" t="s">
        <v>26</v>
      </c>
      <c r="B20" s="23"/>
      <c r="C20" s="218" t="s">
        <v>30</v>
      </c>
      <c r="D20" s="23"/>
    </row>
    <row r="21" ht="18.75" customHeight="1" spans="1:4">
      <c r="A21" s="219" t="s">
        <v>26</v>
      </c>
      <c r="B21" s="23"/>
      <c r="C21" s="218" t="s">
        <v>31</v>
      </c>
      <c r="D21" s="23"/>
    </row>
    <row r="22" ht="18.75" customHeight="1" spans="1:4">
      <c r="A22" s="219" t="s">
        <v>26</v>
      </c>
      <c r="B22" s="23"/>
      <c r="C22" s="218" t="s">
        <v>32</v>
      </c>
      <c r="D22" s="23"/>
    </row>
    <row r="23" ht="18.75" customHeight="1" spans="1:4">
      <c r="A23" s="219" t="s">
        <v>26</v>
      </c>
      <c r="B23" s="23"/>
      <c r="C23" s="218" t="s">
        <v>33</v>
      </c>
      <c r="D23" s="23"/>
    </row>
    <row r="24" ht="18.75" customHeight="1" spans="1:4">
      <c r="A24" s="219" t="s">
        <v>26</v>
      </c>
      <c r="B24" s="23"/>
      <c r="C24" s="218" t="s">
        <v>34</v>
      </c>
      <c r="D24" s="23"/>
    </row>
    <row r="25" ht="18.75" customHeight="1" spans="1:4">
      <c r="A25" s="219" t="s">
        <v>26</v>
      </c>
      <c r="B25" s="23"/>
      <c r="C25" s="218" t="s">
        <v>35</v>
      </c>
      <c r="D25" s="23">
        <v>310121.28</v>
      </c>
    </row>
    <row r="26" ht="18.75" customHeight="1" spans="1:4">
      <c r="A26" s="219" t="s">
        <v>26</v>
      </c>
      <c r="B26" s="23"/>
      <c r="C26" s="218" t="s">
        <v>36</v>
      </c>
      <c r="D26" s="23"/>
    </row>
    <row r="27" ht="18.75" customHeight="1" spans="1:4">
      <c r="A27" s="219" t="s">
        <v>26</v>
      </c>
      <c r="B27" s="23"/>
      <c r="C27" s="218" t="s">
        <v>37</v>
      </c>
      <c r="D27" s="23"/>
    </row>
    <row r="28" ht="18.75" customHeight="1" spans="1:4">
      <c r="A28" s="219" t="s">
        <v>26</v>
      </c>
      <c r="B28" s="23"/>
      <c r="C28" s="218" t="s">
        <v>38</v>
      </c>
      <c r="D28" s="23"/>
    </row>
    <row r="29" ht="18.75" customHeight="1" spans="1:4">
      <c r="A29" s="219" t="s">
        <v>26</v>
      </c>
      <c r="B29" s="23"/>
      <c r="C29" s="218" t="s">
        <v>39</v>
      </c>
      <c r="D29" s="23"/>
    </row>
    <row r="30" ht="18.75" customHeight="1" spans="1:4">
      <c r="A30" s="220" t="s">
        <v>26</v>
      </c>
      <c r="B30" s="23"/>
      <c r="C30" s="217" t="s">
        <v>40</v>
      </c>
      <c r="D30" s="23"/>
    </row>
    <row r="31" ht="18.75" customHeight="1" spans="1:4">
      <c r="A31" s="220" t="s">
        <v>26</v>
      </c>
      <c r="B31" s="23"/>
      <c r="C31" s="217" t="s">
        <v>41</v>
      </c>
      <c r="D31" s="23"/>
    </row>
    <row r="32" ht="18.75" customHeight="1" spans="1:4">
      <c r="A32" s="220" t="s">
        <v>26</v>
      </c>
      <c r="B32" s="23"/>
      <c r="C32" s="217" t="s">
        <v>42</v>
      </c>
      <c r="D32" s="23"/>
    </row>
    <row r="33" ht="18.75" customHeight="1" spans="1:4">
      <c r="A33" s="221"/>
      <c r="B33" s="180"/>
      <c r="C33" s="217" t="s">
        <v>43</v>
      </c>
      <c r="D33" s="178"/>
    </row>
    <row r="34" ht="18.75" customHeight="1" spans="1:4">
      <c r="A34" s="221" t="s">
        <v>44</v>
      </c>
      <c r="B34" s="180">
        <f>SUM(B7:B11)</f>
        <v>5310145.12</v>
      </c>
      <c r="C34" s="175" t="s">
        <v>45</v>
      </c>
      <c r="D34" s="180">
        <v>5310145.12</v>
      </c>
    </row>
    <row r="35" ht="18.75" customHeight="1" spans="1:4">
      <c r="A35" s="222" t="s">
        <v>46</v>
      </c>
      <c r="B35" s="23"/>
      <c r="C35" s="179" t="s">
        <v>47</v>
      </c>
      <c r="D35" s="23"/>
    </row>
    <row r="36" ht="18.75" customHeight="1" spans="1:4">
      <c r="A36" s="222" t="s">
        <v>48</v>
      </c>
      <c r="B36" s="23"/>
      <c r="C36" s="179" t="s">
        <v>48</v>
      </c>
      <c r="D36" s="23"/>
    </row>
    <row r="37" ht="18.75" customHeight="1" spans="1:4">
      <c r="A37" s="222" t="s">
        <v>49</v>
      </c>
      <c r="B37" s="23">
        <f>B35-B36</f>
        <v>0</v>
      </c>
      <c r="C37" s="179" t="s">
        <v>50</v>
      </c>
      <c r="D37" s="23"/>
    </row>
    <row r="38" ht="18.75" customHeight="1" spans="1:4">
      <c r="A38" s="223" t="s">
        <v>51</v>
      </c>
      <c r="B38" s="180">
        <f t="shared" ref="B38:D38" si="1">B34+B35</f>
        <v>5310145.12</v>
      </c>
      <c r="C38" s="175" t="s">
        <v>52</v>
      </c>
      <c r="D38" s="180">
        <f t="shared" si="1"/>
        <v>5310145.12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topLeftCell="N1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9.5" customHeight="1" spans="10:19">
      <c r="J1" s="181"/>
      <c r="O1" s="68"/>
      <c r="P1" s="68"/>
      <c r="Q1" s="68"/>
      <c r="R1" s="68"/>
      <c r="S1" s="32" t="s">
        <v>53</v>
      </c>
    </row>
    <row r="2" ht="57.75" customHeight="1" spans="1:19">
      <c r="A2" s="139" t="str">
        <f>"2025"&amp;"年部门收入预算表"</f>
        <v>2025年部门收入预算表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207"/>
      <c r="P2" s="207"/>
      <c r="Q2" s="207"/>
      <c r="R2" s="207"/>
      <c r="S2" s="207"/>
    </row>
    <row r="3" ht="18.75" customHeight="1" spans="1:19">
      <c r="A3" s="36" t="str">
        <f>"单位名称："&amp;"双江拉祜族佤族布朗族傣族自治县融媒体中心"</f>
        <v>单位名称：双江拉祜族佤族布朗族傣族自治县融媒体中心</v>
      </c>
      <c r="B3" s="192"/>
      <c r="C3" s="192"/>
      <c r="D3" s="192"/>
      <c r="E3" s="192"/>
      <c r="F3" s="192"/>
      <c r="G3" s="192"/>
      <c r="H3" s="192"/>
      <c r="I3" s="192"/>
      <c r="J3" s="208"/>
      <c r="K3" s="192"/>
      <c r="L3" s="192"/>
      <c r="M3" s="192"/>
      <c r="N3" s="192"/>
      <c r="O3" s="208"/>
      <c r="P3" s="208"/>
      <c r="Q3" s="208"/>
      <c r="R3" s="208"/>
      <c r="S3" s="32" t="s">
        <v>1</v>
      </c>
    </row>
    <row r="4" ht="18.75" customHeight="1" spans="1:19">
      <c r="A4" s="193" t="s">
        <v>54</v>
      </c>
      <c r="B4" s="194" t="s">
        <v>55</v>
      </c>
      <c r="C4" s="194" t="s">
        <v>56</v>
      </c>
      <c r="D4" s="195" t="s">
        <v>57</v>
      </c>
      <c r="E4" s="196"/>
      <c r="F4" s="196"/>
      <c r="G4" s="196"/>
      <c r="H4" s="196"/>
      <c r="I4" s="196"/>
      <c r="J4" s="209"/>
      <c r="K4" s="196"/>
      <c r="L4" s="196"/>
      <c r="M4" s="196"/>
      <c r="N4" s="210"/>
      <c r="O4" s="195" t="s">
        <v>46</v>
      </c>
      <c r="P4" s="195"/>
      <c r="Q4" s="195"/>
      <c r="R4" s="195"/>
      <c r="S4" s="213"/>
    </row>
    <row r="5" ht="18.75" customHeight="1" spans="1:19">
      <c r="A5" s="197"/>
      <c r="B5" s="198"/>
      <c r="C5" s="198"/>
      <c r="D5" s="199" t="s">
        <v>58</v>
      </c>
      <c r="E5" s="199" t="s">
        <v>59</v>
      </c>
      <c r="F5" s="199" t="s">
        <v>60</v>
      </c>
      <c r="G5" s="199" t="s">
        <v>61</v>
      </c>
      <c r="H5" s="199" t="s">
        <v>62</v>
      </c>
      <c r="I5" s="211" t="s">
        <v>63</v>
      </c>
      <c r="J5" s="211"/>
      <c r="K5" s="211"/>
      <c r="L5" s="211"/>
      <c r="M5" s="211"/>
      <c r="N5" s="202"/>
      <c r="O5" s="199" t="s">
        <v>58</v>
      </c>
      <c r="P5" s="199" t="s">
        <v>59</v>
      </c>
      <c r="Q5" s="199" t="s">
        <v>60</v>
      </c>
      <c r="R5" s="199" t="s">
        <v>61</v>
      </c>
      <c r="S5" s="199" t="s">
        <v>64</v>
      </c>
    </row>
    <row r="6" ht="18.75" customHeight="1" spans="1:19">
      <c r="A6" s="200"/>
      <c r="B6" s="201"/>
      <c r="C6" s="201"/>
      <c r="D6" s="202"/>
      <c r="E6" s="202"/>
      <c r="F6" s="202"/>
      <c r="G6" s="202"/>
      <c r="H6" s="202"/>
      <c r="I6" s="201" t="s">
        <v>58</v>
      </c>
      <c r="J6" s="201" t="s">
        <v>65</v>
      </c>
      <c r="K6" s="201" t="s">
        <v>66</v>
      </c>
      <c r="L6" s="201" t="s">
        <v>67</v>
      </c>
      <c r="M6" s="201" t="s">
        <v>68</v>
      </c>
      <c r="N6" s="201" t="s">
        <v>69</v>
      </c>
      <c r="O6" s="212"/>
      <c r="P6" s="212"/>
      <c r="Q6" s="212"/>
      <c r="R6" s="212"/>
      <c r="S6" s="202"/>
    </row>
    <row r="7" ht="18.75" customHeight="1" spans="1:19">
      <c r="A7" s="166">
        <v>1</v>
      </c>
      <c r="B7" s="166">
        <v>2</v>
      </c>
      <c r="C7" s="166">
        <v>3</v>
      </c>
      <c r="D7" s="166">
        <v>4</v>
      </c>
      <c r="E7" s="166">
        <v>5</v>
      </c>
      <c r="F7" s="166">
        <v>6</v>
      </c>
      <c r="G7" s="166">
        <v>7</v>
      </c>
      <c r="H7" s="166">
        <v>8</v>
      </c>
      <c r="I7" s="166">
        <v>9</v>
      </c>
      <c r="J7" s="166">
        <v>10</v>
      </c>
      <c r="K7" s="166">
        <v>11</v>
      </c>
      <c r="L7" s="166">
        <v>12</v>
      </c>
      <c r="M7" s="166">
        <v>13</v>
      </c>
      <c r="N7" s="166">
        <v>14</v>
      </c>
      <c r="O7" s="166">
        <v>15</v>
      </c>
      <c r="P7" s="166">
        <v>16</v>
      </c>
      <c r="Q7" s="166">
        <v>17</v>
      </c>
      <c r="R7" s="166">
        <v>18</v>
      </c>
      <c r="S7" s="166">
        <v>19</v>
      </c>
    </row>
    <row r="8" ht="18.75" customHeight="1" spans="1:19">
      <c r="A8" s="203" t="s">
        <v>70</v>
      </c>
      <c r="B8" s="204" t="s">
        <v>71</v>
      </c>
      <c r="C8" s="23">
        <v>5310145.12</v>
      </c>
      <c r="D8" s="23">
        <v>5310145.12</v>
      </c>
      <c r="E8" s="23">
        <v>5310145.12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205" t="s">
        <v>56</v>
      </c>
      <c r="B9" s="206"/>
      <c r="C9" s="23">
        <v>5310145.12</v>
      </c>
      <c r="D9" s="23">
        <v>5310145.12</v>
      </c>
      <c r="E9" s="23">
        <v>5310145.12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5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9.5" customHeight="1" spans="4:15">
      <c r="D1" s="181"/>
      <c r="H1" s="181"/>
      <c r="J1" s="181"/>
      <c r="O1" s="34" t="s">
        <v>72</v>
      </c>
    </row>
    <row r="2" ht="42" customHeight="1" spans="1:15">
      <c r="A2" s="4" t="str">
        <f>"2025"&amp;"年部门支出预算表"</f>
        <v>2025年部门支出预算表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ht="18.75" customHeight="1" spans="1:15">
      <c r="A3" s="183" t="str">
        <f>"单位名称："&amp;"双江拉祜族佤族布朗族傣族自治县融媒体中心"</f>
        <v>单位名称：双江拉祜族佤族布朗族傣族自治县融媒体中心</v>
      </c>
      <c r="B3" s="184"/>
      <c r="C3" s="67"/>
      <c r="D3" s="2"/>
      <c r="E3" s="67"/>
      <c r="F3" s="67"/>
      <c r="G3" s="67"/>
      <c r="H3" s="2"/>
      <c r="I3" s="67"/>
      <c r="J3" s="2"/>
      <c r="K3" s="67"/>
      <c r="L3" s="67"/>
      <c r="M3" s="190"/>
      <c r="N3" s="190"/>
      <c r="O3" s="34" t="s">
        <v>1</v>
      </c>
    </row>
    <row r="4" ht="18.75" customHeight="1" spans="1:15">
      <c r="A4" s="9" t="s">
        <v>73</v>
      </c>
      <c r="B4" s="9" t="s">
        <v>74</v>
      </c>
      <c r="C4" s="9" t="s">
        <v>56</v>
      </c>
      <c r="D4" s="11" t="s">
        <v>59</v>
      </c>
      <c r="E4" s="76" t="s">
        <v>75</v>
      </c>
      <c r="F4" s="147" t="s">
        <v>76</v>
      </c>
      <c r="G4" s="9" t="s">
        <v>60</v>
      </c>
      <c r="H4" s="9" t="s">
        <v>61</v>
      </c>
      <c r="I4" s="9" t="s">
        <v>77</v>
      </c>
      <c r="J4" s="11" t="s">
        <v>78</v>
      </c>
      <c r="K4" s="12"/>
      <c r="L4" s="12"/>
      <c r="M4" s="12"/>
      <c r="N4" s="12"/>
      <c r="O4" s="13"/>
    </row>
    <row r="5" ht="29.25" customHeight="1" spans="1:15">
      <c r="A5" s="17"/>
      <c r="B5" s="17"/>
      <c r="C5" s="17"/>
      <c r="D5" s="153" t="s">
        <v>58</v>
      </c>
      <c r="E5" s="95" t="s">
        <v>75</v>
      </c>
      <c r="F5" s="95" t="s">
        <v>76</v>
      </c>
      <c r="G5" s="17"/>
      <c r="H5" s="17"/>
      <c r="I5" s="17"/>
      <c r="J5" s="153" t="s">
        <v>58</v>
      </c>
      <c r="K5" s="42" t="s">
        <v>79</v>
      </c>
      <c r="L5" s="42" t="s">
        <v>80</v>
      </c>
      <c r="M5" s="42" t="s">
        <v>81</v>
      </c>
      <c r="N5" s="42" t="s">
        <v>82</v>
      </c>
      <c r="O5" s="42" t="s">
        <v>83</v>
      </c>
    </row>
    <row r="6" ht="18.75" customHeight="1" spans="1:15">
      <c r="A6" s="125">
        <v>1</v>
      </c>
      <c r="B6" s="125">
        <v>2</v>
      </c>
      <c r="C6" s="166">
        <v>3</v>
      </c>
      <c r="D6" s="166">
        <v>4</v>
      </c>
      <c r="E6" s="166">
        <v>5</v>
      </c>
      <c r="F6" s="166">
        <v>6</v>
      </c>
      <c r="G6" s="166">
        <v>7</v>
      </c>
      <c r="H6" s="166">
        <v>8</v>
      </c>
      <c r="I6" s="166">
        <v>9</v>
      </c>
      <c r="J6" s="166">
        <v>10</v>
      </c>
      <c r="K6" s="166">
        <v>11</v>
      </c>
      <c r="L6" s="166">
        <v>12</v>
      </c>
      <c r="M6" s="166">
        <v>13</v>
      </c>
      <c r="N6" s="166">
        <v>14</v>
      </c>
      <c r="O6" s="166">
        <v>15</v>
      </c>
    </row>
    <row r="7" ht="18.75" customHeight="1" spans="1:15">
      <c r="A7" s="179" t="s">
        <v>84</v>
      </c>
      <c r="B7" s="179" t="s">
        <v>85</v>
      </c>
      <c r="C7" s="23">
        <v>4373169.28</v>
      </c>
      <c r="D7" s="23">
        <v>4373169.28</v>
      </c>
      <c r="E7" s="23">
        <v>3373169.28</v>
      </c>
      <c r="F7" s="23">
        <v>1000000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224" t="s">
        <v>86</v>
      </c>
      <c r="B8" s="224" t="s">
        <v>87</v>
      </c>
      <c r="C8" s="23">
        <v>4373169.28</v>
      </c>
      <c r="D8" s="23">
        <v>4373169.28</v>
      </c>
      <c r="E8" s="23">
        <v>3373169.28</v>
      </c>
      <c r="F8" s="23">
        <v>1000000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225" t="s">
        <v>88</v>
      </c>
      <c r="B9" s="226" t="s">
        <v>89</v>
      </c>
      <c r="C9" s="23">
        <v>4373169.28</v>
      </c>
      <c r="D9" s="23">
        <v>4373169.28</v>
      </c>
      <c r="E9" s="23">
        <v>3373169.28</v>
      </c>
      <c r="F9" s="23">
        <v>1000000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9" t="s">
        <v>90</v>
      </c>
      <c r="B10" s="179" t="s">
        <v>91</v>
      </c>
      <c r="C10" s="23">
        <v>431585.45</v>
      </c>
      <c r="D10" s="23">
        <v>431585.45</v>
      </c>
      <c r="E10" s="23">
        <v>431585.45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224" t="s">
        <v>92</v>
      </c>
      <c r="B11" s="224" t="s">
        <v>93</v>
      </c>
      <c r="C11" s="23">
        <v>413495.04</v>
      </c>
      <c r="D11" s="23">
        <v>413495.04</v>
      </c>
      <c r="E11" s="23">
        <v>413495.04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225" t="s">
        <v>94</v>
      </c>
      <c r="B12" s="226" t="s">
        <v>95</v>
      </c>
      <c r="C12" s="23">
        <v>413495.04</v>
      </c>
      <c r="D12" s="23">
        <v>413495.04</v>
      </c>
      <c r="E12" s="23">
        <v>413495.04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225" t="s">
        <v>96</v>
      </c>
      <c r="B13" s="226" t="s">
        <v>97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224" t="s">
        <v>98</v>
      </c>
      <c r="B14" s="224" t="s">
        <v>99</v>
      </c>
      <c r="C14" s="23">
        <v>18090.41</v>
      </c>
      <c r="D14" s="23">
        <v>18090.41</v>
      </c>
      <c r="E14" s="23">
        <v>18090.41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225" t="s">
        <v>100</v>
      </c>
      <c r="B15" s="226" t="s">
        <v>99</v>
      </c>
      <c r="C15" s="23">
        <v>18090.41</v>
      </c>
      <c r="D15" s="23">
        <v>18090.41</v>
      </c>
      <c r="E15" s="23">
        <v>18090.41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9" t="s">
        <v>101</v>
      </c>
      <c r="B16" s="179" t="s">
        <v>102</v>
      </c>
      <c r="C16" s="23">
        <v>195269.11</v>
      </c>
      <c r="D16" s="23">
        <v>195269.11</v>
      </c>
      <c r="E16" s="23">
        <v>195269.11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224" t="s">
        <v>103</v>
      </c>
      <c r="B17" s="224" t="s">
        <v>104</v>
      </c>
      <c r="C17" s="23">
        <v>195269.11</v>
      </c>
      <c r="D17" s="23">
        <v>195269.11</v>
      </c>
      <c r="E17" s="23">
        <v>195269.11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225" t="s">
        <v>105</v>
      </c>
      <c r="B18" s="226" t="s">
        <v>106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225" t="s">
        <v>107</v>
      </c>
      <c r="B19" s="226" t="s">
        <v>108</v>
      </c>
      <c r="C19" s="23">
        <v>183488.42</v>
      </c>
      <c r="D19" s="23">
        <v>183488.42</v>
      </c>
      <c r="E19" s="23">
        <v>183488.42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225" t="s">
        <v>109</v>
      </c>
      <c r="B20" s="226" t="s">
        <v>110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225" t="s">
        <v>111</v>
      </c>
      <c r="B21" s="226" t="s">
        <v>112</v>
      </c>
      <c r="C21" s="23">
        <v>11780.69</v>
      </c>
      <c r="D21" s="23">
        <v>11780.69</v>
      </c>
      <c r="E21" s="23">
        <v>11780.69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9" t="s">
        <v>113</v>
      </c>
      <c r="B22" s="179" t="s">
        <v>114</v>
      </c>
      <c r="C22" s="23">
        <v>310121.28</v>
      </c>
      <c r="D22" s="23">
        <v>310121.28</v>
      </c>
      <c r="E22" s="23">
        <v>310121.28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224" t="s">
        <v>115</v>
      </c>
      <c r="B23" s="224" t="s">
        <v>116</v>
      </c>
      <c r="C23" s="23">
        <v>310121.28</v>
      </c>
      <c r="D23" s="23">
        <v>310121.28</v>
      </c>
      <c r="E23" s="23">
        <v>310121.28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225" t="s">
        <v>117</v>
      </c>
      <c r="B24" s="226" t="s">
        <v>118</v>
      </c>
      <c r="C24" s="23">
        <v>310121.28</v>
      </c>
      <c r="D24" s="23">
        <v>310121.28</v>
      </c>
      <c r="E24" s="23">
        <v>310121.28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88" t="s">
        <v>119</v>
      </c>
      <c r="B25" s="189" t="s">
        <v>119</v>
      </c>
      <c r="C25" s="23">
        <v>5310145.12</v>
      </c>
      <c r="D25" s="23">
        <v>5310145.12</v>
      </c>
      <c r="E25" s="23">
        <v>4310145.12</v>
      </c>
      <c r="F25" s="23">
        <v>1000000</v>
      </c>
      <c r="G25" s="23"/>
      <c r="H25" s="23"/>
      <c r="I25" s="23"/>
      <c r="J25" s="23"/>
      <c r="K25" s="23"/>
      <c r="L25" s="23"/>
      <c r="M25" s="23"/>
      <c r="N25" s="23"/>
      <c r="O25" s="23"/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6"/>
  <sheetViews>
    <sheetView showZeros="0" topLeftCell="A25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9.5" customHeight="1" spans="4:4">
      <c r="D1" s="34" t="s">
        <v>120</v>
      </c>
    </row>
    <row r="2" ht="36" customHeight="1" spans="1:4">
      <c r="A2" s="4" t="str">
        <f>"2025"&amp;"年部门财政拨款收支预算总表"</f>
        <v>2025年部门财政拨款收支预算总表</v>
      </c>
      <c r="B2" s="170"/>
      <c r="C2" s="170"/>
      <c r="D2" s="170"/>
    </row>
    <row r="3" ht="18.75" customHeight="1" spans="1:4">
      <c r="A3" s="6" t="str">
        <f>"单位名称："&amp;"双江拉祜族佤族布朗族傣族自治县融媒体中心"</f>
        <v>单位名称：双江拉祜族佤族布朗族傣族自治县融媒体中心</v>
      </c>
      <c r="B3" s="171"/>
      <c r="C3" s="171"/>
      <c r="D3" s="34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7" t="s">
        <v>4</v>
      </c>
      <c r="B5" s="110" t="str">
        <f t="shared" ref="B5:D5" si="0">"2025"&amp;"年预算数"</f>
        <v>2025年预算数</v>
      </c>
      <c r="C5" s="27" t="s">
        <v>121</v>
      </c>
      <c r="D5" s="110" t="str">
        <f t="shared" si="0"/>
        <v>2025年预算数</v>
      </c>
    </row>
    <row r="6" ht="18.75" customHeight="1" spans="1:4">
      <c r="A6" s="29"/>
      <c r="B6" s="17"/>
      <c r="C6" s="29"/>
      <c r="D6" s="17"/>
    </row>
    <row r="7" ht="18.75" customHeight="1" spans="1:4">
      <c r="A7" s="172" t="s">
        <v>122</v>
      </c>
      <c r="B7" s="23">
        <v>5310145.12</v>
      </c>
      <c r="C7" s="173" t="s">
        <v>123</v>
      </c>
      <c r="D7" s="23">
        <v>5310145.12</v>
      </c>
    </row>
    <row r="8" ht="18.75" customHeight="1" spans="1:4">
      <c r="A8" s="174" t="s">
        <v>124</v>
      </c>
      <c r="B8" s="23">
        <v>5310145.12</v>
      </c>
      <c r="C8" s="173" t="s">
        <v>125</v>
      </c>
      <c r="D8" s="23"/>
    </row>
    <row r="9" ht="18.75" customHeight="1" spans="1:4">
      <c r="A9" s="174" t="s">
        <v>126</v>
      </c>
      <c r="B9" s="23"/>
      <c r="C9" s="173" t="s">
        <v>127</v>
      </c>
      <c r="D9" s="23"/>
    </row>
    <row r="10" ht="18.75" customHeight="1" spans="1:4">
      <c r="A10" s="174" t="s">
        <v>128</v>
      </c>
      <c r="B10" s="23"/>
      <c r="C10" s="173" t="s">
        <v>129</v>
      </c>
      <c r="D10" s="23"/>
    </row>
    <row r="11" ht="18.75" customHeight="1" spans="1:4">
      <c r="A11" s="174" t="s">
        <v>130</v>
      </c>
      <c r="B11" s="23"/>
      <c r="C11" s="173" t="s">
        <v>131</v>
      </c>
      <c r="D11" s="23"/>
    </row>
    <row r="12" ht="18.75" customHeight="1" spans="1:4">
      <c r="A12" s="174" t="s">
        <v>124</v>
      </c>
      <c r="B12" s="23"/>
      <c r="C12" s="173" t="s">
        <v>132</v>
      </c>
      <c r="D12" s="23"/>
    </row>
    <row r="13" ht="18.75" customHeight="1" spans="1:4">
      <c r="A13" s="174" t="s">
        <v>126</v>
      </c>
      <c r="B13" s="23"/>
      <c r="C13" s="173" t="s">
        <v>133</v>
      </c>
      <c r="D13" s="23"/>
    </row>
    <row r="14" ht="18.75" customHeight="1" spans="1:4">
      <c r="A14" s="174" t="s">
        <v>128</v>
      </c>
      <c r="B14" s="23"/>
      <c r="C14" s="173" t="s">
        <v>134</v>
      </c>
      <c r="D14" s="23">
        <v>4373169.28</v>
      </c>
    </row>
    <row r="15" ht="18.75" customHeight="1" spans="1:4">
      <c r="A15" s="175"/>
      <c r="B15" s="23"/>
      <c r="C15" s="21" t="s">
        <v>135</v>
      </c>
      <c r="D15" s="23">
        <v>431585.45</v>
      </c>
    </row>
    <row r="16" ht="18.75" customHeight="1" spans="1:4">
      <c r="A16" s="176"/>
      <c r="B16" s="23"/>
      <c r="C16" s="21" t="s">
        <v>136</v>
      </c>
      <c r="D16" s="23">
        <v>195269.11</v>
      </c>
    </row>
    <row r="17" ht="18.75" customHeight="1" spans="1:4">
      <c r="A17" s="177"/>
      <c r="B17" s="23"/>
      <c r="C17" s="21" t="s">
        <v>137</v>
      </c>
      <c r="D17" s="23"/>
    </row>
    <row r="18" ht="18.75" customHeight="1" spans="1:4">
      <c r="A18" s="177"/>
      <c r="B18" s="23"/>
      <c r="C18" s="21" t="s">
        <v>138</v>
      </c>
      <c r="D18" s="23"/>
    </row>
    <row r="19" ht="18.75" customHeight="1" spans="1:4">
      <c r="A19" s="177"/>
      <c r="B19" s="23"/>
      <c r="C19" s="21" t="s">
        <v>139</v>
      </c>
      <c r="D19" s="23"/>
    </row>
    <row r="20" ht="18.75" customHeight="1" spans="1:4">
      <c r="A20" s="177"/>
      <c r="B20" s="23"/>
      <c r="C20" s="21" t="s">
        <v>140</v>
      </c>
      <c r="D20" s="23"/>
    </row>
    <row r="21" ht="18.75" customHeight="1" spans="1:4">
      <c r="A21" s="177"/>
      <c r="B21" s="23"/>
      <c r="C21" s="21" t="s">
        <v>141</v>
      </c>
      <c r="D21" s="23"/>
    </row>
    <row r="22" ht="18.75" customHeight="1" spans="1:4">
      <c r="A22" s="177"/>
      <c r="B22" s="23"/>
      <c r="C22" s="21" t="s">
        <v>142</v>
      </c>
      <c r="D22" s="23"/>
    </row>
    <row r="23" ht="18.75" customHeight="1" spans="1:4">
      <c r="A23" s="177"/>
      <c r="B23" s="23"/>
      <c r="C23" s="21" t="s">
        <v>143</v>
      </c>
      <c r="D23" s="23"/>
    </row>
    <row r="24" ht="18.75" customHeight="1" spans="1:4">
      <c r="A24" s="177"/>
      <c r="B24" s="23"/>
      <c r="C24" s="21" t="s">
        <v>144</v>
      </c>
      <c r="D24" s="23"/>
    </row>
    <row r="25" ht="18.75" customHeight="1" spans="1:4">
      <c r="A25" s="177"/>
      <c r="B25" s="23"/>
      <c r="C25" s="21" t="s">
        <v>145</v>
      </c>
      <c r="D25" s="23"/>
    </row>
    <row r="26" ht="18.75" customHeight="1" spans="1:4">
      <c r="A26" s="177"/>
      <c r="B26" s="23"/>
      <c r="C26" s="21" t="s">
        <v>146</v>
      </c>
      <c r="D26" s="23">
        <v>310121.28</v>
      </c>
    </row>
    <row r="27" ht="18.75" customHeight="1" spans="1:4">
      <c r="A27" s="175"/>
      <c r="B27" s="23"/>
      <c r="C27" s="21" t="s">
        <v>147</v>
      </c>
      <c r="D27" s="23"/>
    </row>
    <row r="28" ht="18.75" customHeight="1" spans="1:4">
      <c r="A28" s="176"/>
      <c r="B28" s="23"/>
      <c r="C28" s="21" t="s">
        <v>148</v>
      </c>
      <c r="D28" s="23"/>
    </row>
    <row r="29" ht="18.75" customHeight="1" spans="1:4">
      <c r="A29" s="177"/>
      <c r="B29" s="23"/>
      <c r="C29" s="21" t="s">
        <v>149</v>
      </c>
      <c r="D29" s="23"/>
    </row>
    <row r="30" ht="18.75" customHeight="1" spans="1:4">
      <c r="A30" s="177"/>
      <c r="B30" s="23"/>
      <c r="C30" s="21" t="s">
        <v>150</v>
      </c>
      <c r="D30" s="23"/>
    </row>
    <row r="31" ht="18.75" customHeight="1" spans="1:4">
      <c r="A31" s="177"/>
      <c r="B31" s="23"/>
      <c r="C31" s="21" t="s">
        <v>151</v>
      </c>
      <c r="D31" s="23"/>
    </row>
    <row r="32" ht="18.75" customHeight="1" spans="1:4">
      <c r="A32" s="177"/>
      <c r="B32" s="23"/>
      <c r="C32" s="21" t="s">
        <v>152</v>
      </c>
      <c r="D32" s="23"/>
    </row>
    <row r="33" ht="18.75" customHeight="1" spans="1:4">
      <c r="A33" s="177"/>
      <c r="B33" s="23"/>
      <c r="C33" s="21" t="s">
        <v>153</v>
      </c>
      <c r="D33" s="23"/>
    </row>
    <row r="34" ht="18.75" customHeight="1" spans="1:4">
      <c r="A34" s="175"/>
      <c r="B34" s="178"/>
      <c r="C34" s="21" t="s">
        <v>154</v>
      </c>
      <c r="D34" s="178"/>
    </row>
    <row r="35" ht="18.75" customHeight="1" spans="1:4">
      <c r="A35" s="175"/>
      <c r="B35" s="23"/>
      <c r="C35" s="179" t="s">
        <v>155</v>
      </c>
      <c r="D35" s="23"/>
    </row>
    <row r="36" ht="18.75" customHeight="1" spans="1:4">
      <c r="A36" s="176" t="s">
        <v>156</v>
      </c>
      <c r="B36" s="180">
        <v>5310145.12</v>
      </c>
      <c r="C36" s="175" t="s">
        <v>52</v>
      </c>
      <c r="D36" s="180">
        <v>5310145.12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2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60"/>
      <c r="B1" s="160"/>
      <c r="C1" s="160"/>
      <c r="D1" s="50"/>
      <c r="E1" s="160"/>
      <c r="F1" s="57"/>
      <c r="G1" s="34" t="s">
        <v>157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09"/>
      <c r="C2" s="109"/>
      <c r="D2" s="109"/>
      <c r="E2" s="109"/>
      <c r="F2" s="109"/>
      <c r="G2" s="109"/>
    </row>
    <row r="3" ht="18.75" customHeight="1" spans="1:7">
      <c r="A3" s="6" t="str">
        <f>"单位名称："&amp;"双江拉祜族佤族布朗族傣族自治县融媒体中心"</f>
        <v>单位名称：双江拉祜族佤族布朗族傣族自治县融媒体中心</v>
      </c>
      <c r="B3" s="161"/>
      <c r="C3" s="50"/>
      <c r="D3" s="50"/>
      <c r="E3" s="50"/>
      <c r="F3" s="57"/>
      <c r="G3" s="34" t="s">
        <v>1</v>
      </c>
    </row>
    <row r="4" ht="18.75" customHeight="1" spans="1:7">
      <c r="A4" s="162" t="s">
        <v>158</v>
      </c>
      <c r="B4" s="163"/>
      <c r="C4" s="110" t="s">
        <v>56</v>
      </c>
      <c r="D4" s="141" t="s">
        <v>75</v>
      </c>
      <c r="E4" s="12"/>
      <c r="F4" s="13"/>
      <c r="G4" s="134" t="s">
        <v>76</v>
      </c>
    </row>
    <row r="5" ht="18.75" customHeight="1" spans="1:7">
      <c r="A5" s="164" t="s">
        <v>73</v>
      </c>
      <c r="B5" s="164" t="s">
        <v>74</v>
      </c>
      <c r="C5" s="29"/>
      <c r="D5" s="153" t="s">
        <v>58</v>
      </c>
      <c r="E5" s="153" t="s">
        <v>159</v>
      </c>
      <c r="F5" s="153" t="s">
        <v>160</v>
      </c>
      <c r="G5" s="96"/>
    </row>
    <row r="6" ht="18.75" customHeight="1" spans="1:7">
      <c r="A6" s="165" t="s">
        <v>161</v>
      </c>
      <c r="B6" s="165" t="s">
        <v>162</v>
      </c>
      <c r="C6" s="165" t="s">
        <v>163</v>
      </c>
      <c r="D6" s="166">
        <v>4</v>
      </c>
      <c r="E6" s="167" t="s">
        <v>164</v>
      </c>
      <c r="F6" s="167" t="s">
        <v>165</v>
      </c>
      <c r="G6" s="165" t="s">
        <v>166</v>
      </c>
    </row>
    <row r="7" ht="18.75" customHeight="1" spans="1:7">
      <c r="A7" s="129" t="s">
        <v>84</v>
      </c>
      <c r="B7" s="129" t="s">
        <v>85</v>
      </c>
      <c r="C7" s="23">
        <v>4373169.28</v>
      </c>
      <c r="D7" s="23">
        <v>3373169.28</v>
      </c>
      <c r="E7" s="23">
        <v>3207144</v>
      </c>
      <c r="F7" s="23">
        <v>166025.28</v>
      </c>
      <c r="G7" s="23">
        <v>1000000</v>
      </c>
    </row>
    <row r="8" ht="18.75" customHeight="1" spans="1:7">
      <c r="A8" s="168" t="s">
        <v>86</v>
      </c>
      <c r="B8" s="168" t="s">
        <v>87</v>
      </c>
      <c r="C8" s="23">
        <v>4373169.28</v>
      </c>
      <c r="D8" s="23">
        <v>3373169.28</v>
      </c>
      <c r="E8" s="23">
        <v>3207144</v>
      </c>
      <c r="F8" s="23">
        <v>166025.28</v>
      </c>
      <c r="G8" s="23">
        <v>1000000</v>
      </c>
    </row>
    <row r="9" ht="18.75" customHeight="1" spans="1:7">
      <c r="A9" s="169" t="s">
        <v>88</v>
      </c>
      <c r="B9" s="169" t="s">
        <v>89</v>
      </c>
      <c r="C9" s="23">
        <v>4373169.28</v>
      </c>
      <c r="D9" s="23">
        <v>3373169.28</v>
      </c>
      <c r="E9" s="23">
        <v>3207144</v>
      </c>
      <c r="F9" s="23">
        <v>166025.28</v>
      </c>
      <c r="G9" s="23">
        <v>1000000</v>
      </c>
    </row>
    <row r="10" ht="18.75" customHeight="1" spans="1:7">
      <c r="A10" s="129" t="s">
        <v>90</v>
      </c>
      <c r="B10" s="129" t="s">
        <v>91</v>
      </c>
      <c r="C10" s="23">
        <v>431585.45</v>
      </c>
      <c r="D10" s="23">
        <v>431585.45</v>
      </c>
      <c r="E10" s="23">
        <v>431585.45</v>
      </c>
      <c r="F10" s="23"/>
      <c r="G10" s="23"/>
    </row>
    <row r="11" ht="18.75" customHeight="1" spans="1:7">
      <c r="A11" s="168" t="s">
        <v>92</v>
      </c>
      <c r="B11" s="168" t="s">
        <v>93</v>
      </c>
      <c r="C11" s="23">
        <v>413495.04</v>
      </c>
      <c r="D11" s="23">
        <v>413495.04</v>
      </c>
      <c r="E11" s="23">
        <v>413495.04</v>
      </c>
      <c r="F11" s="23"/>
      <c r="G11" s="23"/>
    </row>
    <row r="12" ht="18.75" customHeight="1" spans="1:7">
      <c r="A12" s="169" t="s">
        <v>94</v>
      </c>
      <c r="B12" s="169" t="s">
        <v>95</v>
      </c>
      <c r="C12" s="23">
        <v>413495.04</v>
      </c>
      <c r="D12" s="23">
        <v>413495.04</v>
      </c>
      <c r="E12" s="23">
        <v>413495.04</v>
      </c>
      <c r="F12" s="23"/>
      <c r="G12" s="23"/>
    </row>
    <row r="13" ht="18.75" customHeight="1" spans="1:7">
      <c r="A13" s="168" t="s">
        <v>98</v>
      </c>
      <c r="B13" s="168" t="s">
        <v>99</v>
      </c>
      <c r="C13" s="23">
        <v>18090.41</v>
      </c>
      <c r="D13" s="23">
        <v>18090.41</v>
      </c>
      <c r="E13" s="23">
        <v>18090.41</v>
      </c>
      <c r="F13" s="23"/>
      <c r="G13" s="23"/>
    </row>
    <row r="14" ht="18.75" customHeight="1" spans="1:7">
      <c r="A14" s="169" t="s">
        <v>100</v>
      </c>
      <c r="B14" s="169" t="s">
        <v>99</v>
      </c>
      <c r="C14" s="23">
        <v>18090.41</v>
      </c>
      <c r="D14" s="23">
        <v>18090.41</v>
      </c>
      <c r="E14" s="23">
        <v>18090.41</v>
      </c>
      <c r="F14" s="23"/>
      <c r="G14" s="23"/>
    </row>
    <row r="15" ht="18.75" customHeight="1" spans="1:7">
      <c r="A15" s="129" t="s">
        <v>101</v>
      </c>
      <c r="B15" s="129" t="s">
        <v>102</v>
      </c>
      <c r="C15" s="23">
        <v>195269.11</v>
      </c>
      <c r="D15" s="23">
        <v>195269.11</v>
      </c>
      <c r="E15" s="23">
        <v>195269.11</v>
      </c>
      <c r="F15" s="23"/>
      <c r="G15" s="23"/>
    </row>
    <row r="16" ht="18.75" customHeight="1" spans="1:7">
      <c r="A16" s="168" t="s">
        <v>103</v>
      </c>
      <c r="B16" s="168" t="s">
        <v>104</v>
      </c>
      <c r="C16" s="23">
        <v>195269.11</v>
      </c>
      <c r="D16" s="23">
        <v>195269.11</v>
      </c>
      <c r="E16" s="23">
        <v>195269.11</v>
      </c>
      <c r="F16" s="23"/>
      <c r="G16" s="23"/>
    </row>
    <row r="17" ht="18.75" customHeight="1" spans="1:7">
      <c r="A17" s="169" t="s">
        <v>107</v>
      </c>
      <c r="B17" s="169" t="s">
        <v>108</v>
      </c>
      <c r="C17" s="23">
        <v>183488.42</v>
      </c>
      <c r="D17" s="23">
        <v>183488.42</v>
      </c>
      <c r="E17" s="23">
        <v>183488.42</v>
      </c>
      <c r="F17" s="23"/>
      <c r="G17" s="23"/>
    </row>
    <row r="18" ht="18.75" customHeight="1" spans="1:7">
      <c r="A18" s="169" t="s">
        <v>111</v>
      </c>
      <c r="B18" s="169" t="s">
        <v>112</v>
      </c>
      <c r="C18" s="23">
        <v>11780.69</v>
      </c>
      <c r="D18" s="23">
        <v>11780.69</v>
      </c>
      <c r="E18" s="23">
        <v>11780.69</v>
      </c>
      <c r="F18" s="23"/>
      <c r="G18" s="23"/>
    </row>
    <row r="19" ht="18.75" customHeight="1" spans="1:7">
      <c r="A19" s="129" t="s">
        <v>113</v>
      </c>
      <c r="B19" s="129" t="s">
        <v>114</v>
      </c>
      <c r="C19" s="23">
        <v>310121.28</v>
      </c>
      <c r="D19" s="23">
        <v>310121.28</v>
      </c>
      <c r="E19" s="23">
        <v>310121.28</v>
      </c>
      <c r="F19" s="23"/>
      <c r="G19" s="23"/>
    </row>
    <row r="20" ht="18.75" customHeight="1" spans="1:7">
      <c r="A20" s="168" t="s">
        <v>115</v>
      </c>
      <c r="B20" s="168" t="s">
        <v>116</v>
      </c>
      <c r="C20" s="23">
        <v>310121.28</v>
      </c>
      <c r="D20" s="23">
        <v>310121.28</v>
      </c>
      <c r="E20" s="23">
        <v>310121.28</v>
      </c>
      <c r="F20" s="23"/>
      <c r="G20" s="23"/>
    </row>
    <row r="21" ht="18.75" customHeight="1" spans="1:7">
      <c r="A21" s="169" t="s">
        <v>117</v>
      </c>
      <c r="B21" s="169" t="s">
        <v>118</v>
      </c>
      <c r="C21" s="23">
        <v>310121.28</v>
      </c>
      <c r="D21" s="23">
        <v>310121.28</v>
      </c>
      <c r="E21" s="23">
        <v>310121.28</v>
      </c>
      <c r="F21" s="23"/>
      <c r="G21" s="23"/>
    </row>
    <row r="22" ht="18.75" customHeight="1" spans="1:7">
      <c r="A22" s="46" t="s">
        <v>56</v>
      </c>
      <c r="B22" s="46"/>
      <c r="C22" s="23">
        <v>5310145.12</v>
      </c>
      <c r="D22" s="23">
        <v>4310145.12</v>
      </c>
      <c r="E22" s="23">
        <v>4144119.84</v>
      </c>
      <c r="F22" s="23">
        <v>166025.28</v>
      </c>
      <c r="G22" s="23">
        <v>1000000</v>
      </c>
    </row>
  </sheetData>
  <mergeCells count="7">
    <mergeCell ref="A2:G2"/>
    <mergeCell ref="A3:E3"/>
    <mergeCell ref="A4:B4"/>
    <mergeCell ref="D4:F4"/>
    <mergeCell ref="A22:B22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8"/>
      <c r="B1" s="149"/>
      <c r="C1" s="149"/>
      <c r="D1" s="150"/>
      <c r="G1" s="151" t="s">
        <v>167</v>
      </c>
    </row>
    <row r="2" ht="39" customHeight="1" spans="1:7">
      <c r="A2" s="139" t="str">
        <f>"2025"&amp;"年“三公”经费支出预算表"</f>
        <v>2025年“三公”经费支出预算表</v>
      </c>
      <c r="B2" s="71"/>
      <c r="C2" s="71"/>
      <c r="D2" s="71"/>
      <c r="E2" s="71"/>
      <c r="F2" s="71"/>
      <c r="G2" s="71"/>
    </row>
    <row r="3" ht="18.75" customHeight="1" spans="1:7">
      <c r="A3" s="36" t="str">
        <f>"单位名称："&amp;"双江拉祜族佤族布朗族傣族自治县融媒体中心"</f>
        <v>单位名称：双江拉祜族佤族布朗族傣族自治县融媒体中心</v>
      </c>
      <c r="B3" s="149"/>
      <c r="C3" s="149"/>
      <c r="D3" s="67"/>
      <c r="E3" s="2"/>
      <c r="G3" s="151" t="s">
        <v>168</v>
      </c>
    </row>
    <row r="4" ht="18.75" customHeight="1" spans="1:7">
      <c r="A4" s="9" t="s">
        <v>169</v>
      </c>
      <c r="B4" s="9" t="s">
        <v>170</v>
      </c>
      <c r="C4" s="27" t="s">
        <v>171</v>
      </c>
      <c r="D4" s="11" t="s">
        <v>172</v>
      </c>
      <c r="E4" s="12"/>
      <c r="F4" s="13"/>
      <c r="G4" s="27" t="s">
        <v>173</v>
      </c>
    </row>
    <row r="5" ht="18.75" customHeight="1" spans="1:7">
      <c r="A5" s="16"/>
      <c r="B5" s="152"/>
      <c r="C5" s="29"/>
      <c r="D5" s="153" t="s">
        <v>58</v>
      </c>
      <c r="E5" s="153" t="s">
        <v>174</v>
      </c>
      <c r="F5" s="153" t="s">
        <v>175</v>
      </c>
      <c r="G5" s="29"/>
    </row>
    <row r="6" ht="18.75" customHeight="1" spans="1:7">
      <c r="A6" s="154" t="s">
        <v>56</v>
      </c>
      <c r="B6" s="155">
        <v>1</v>
      </c>
      <c r="C6" s="156">
        <v>2</v>
      </c>
      <c r="D6" s="157">
        <v>3</v>
      </c>
      <c r="E6" s="157">
        <v>4</v>
      </c>
      <c r="F6" s="157">
        <v>5</v>
      </c>
      <c r="G6" s="156">
        <v>6</v>
      </c>
    </row>
    <row r="7" ht="18.75" customHeight="1" spans="1:7">
      <c r="A7" s="154" t="s">
        <v>56</v>
      </c>
      <c r="B7" s="158">
        <v>37000</v>
      </c>
      <c r="C7" s="158"/>
      <c r="D7" s="158">
        <v>17000</v>
      </c>
      <c r="E7" s="158"/>
      <c r="F7" s="158">
        <v>17000</v>
      </c>
      <c r="G7" s="158">
        <v>20000</v>
      </c>
    </row>
    <row r="8" ht="18.75" customHeight="1" spans="1:7">
      <c r="A8" s="159" t="s">
        <v>176</v>
      </c>
      <c r="B8" s="158"/>
      <c r="C8" s="158"/>
      <c r="D8" s="158"/>
      <c r="E8" s="158"/>
      <c r="F8" s="158"/>
      <c r="G8" s="158"/>
    </row>
    <row r="9" ht="18.75" customHeight="1" spans="1:7">
      <c r="A9" s="159" t="s">
        <v>177</v>
      </c>
      <c r="B9" s="158">
        <v>37000</v>
      </c>
      <c r="C9" s="158"/>
      <c r="D9" s="158">
        <v>17000</v>
      </c>
      <c r="E9" s="158"/>
      <c r="F9" s="158">
        <v>17000</v>
      </c>
      <c r="G9" s="158">
        <v>20000</v>
      </c>
    </row>
    <row r="10" ht="18.75" customHeight="1" spans="1:7">
      <c r="A10" s="159" t="s">
        <v>178</v>
      </c>
      <c r="B10" s="158"/>
      <c r="C10" s="158"/>
      <c r="D10" s="158"/>
      <c r="E10" s="158"/>
      <c r="F10" s="158"/>
      <c r="G10" s="158"/>
    </row>
    <row r="11" ht="18.75" customHeight="1" spans="1:7">
      <c r="A11" s="159" t="s">
        <v>179</v>
      </c>
      <c r="B11" s="158"/>
      <c r="C11" s="158"/>
      <c r="D11" s="158"/>
      <c r="E11" s="158"/>
      <c r="F11" s="158"/>
      <c r="G11" s="158"/>
    </row>
  </sheetData>
  <mergeCells count="7">
    <mergeCell ref="A2:G2"/>
    <mergeCell ref="A3:D3"/>
    <mergeCell ref="D4:F4"/>
    <mergeCell ref="A4:A6"/>
    <mergeCell ref="B4:B5"/>
    <mergeCell ref="C4:C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0"/>
  <sheetViews>
    <sheetView showZeros="0" topLeftCell="A16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17.5714285714286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8.75" customHeight="1" spans="2:23">
      <c r="B1" s="137"/>
      <c r="D1" s="138"/>
      <c r="E1" s="138"/>
      <c r="F1" s="138"/>
      <c r="G1" s="138"/>
      <c r="H1" s="68"/>
      <c r="I1" s="68"/>
      <c r="J1" s="68"/>
      <c r="K1" s="68"/>
      <c r="L1" s="68"/>
      <c r="M1" s="68"/>
      <c r="N1" s="2"/>
      <c r="O1" s="2"/>
      <c r="P1" s="2"/>
      <c r="Q1" s="68"/>
      <c r="U1" s="137"/>
      <c r="W1" s="32" t="s">
        <v>180</v>
      </c>
    </row>
    <row r="2" ht="39.75" customHeight="1" spans="1:23">
      <c r="A2" s="139" t="str">
        <f>"2025"&amp;"年部门基本支出预算表"</f>
        <v>2025年部门基本支出预算表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5"/>
      <c r="O2" s="5"/>
      <c r="P2" s="5"/>
      <c r="Q2" s="71"/>
      <c r="R2" s="71"/>
      <c r="S2" s="71"/>
      <c r="T2" s="71"/>
      <c r="U2" s="71"/>
      <c r="V2" s="71"/>
      <c r="W2" s="71"/>
    </row>
    <row r="3" ht="18.75" customHeight="1" spans="1:23">
      <c r="A3" s="6" t="str">
        <f>"单位名称："&amp;"双江拉祜族佤族布朗族傣族自治县融媒体中心"</f>
        <v>单位名称：双江拉祜族佤族布朗族傣族自治县融媒体中心</v>
      </c>
      <c r="B3" s="140"/>
      <c r="C3" s="140"/>
      <c r="D3" s="140"/>
      <c r="E3" s="140"/>
      <c r="F3" s="140"/>
      <c r="G3" s="140"/>
      <c r="H3" s="73"/>
      <c r="I3" s="73"/>
      <c r="J3" s="73"/>
      <c r="K3" s="73"/>
      <c r="L3" s="73"/>
      <c r="M3" s="73"/>
      <c r="N3" s="8"/>
      <c r="O3" s="8"/>
      <c r="P3" s="8"/>
      <c r="Q3" s="73"/>
      <c r="U3" s="137"/>
      <c r="W3" s="32" t="s">
        <v>168</v>
      </c>
    </row>
    <row r="4" ht="18.75" customHeight="1" spans="1:23">
      <c r="A4" s="9" t="s">
        <v>181</v>
      </c>
      <c r="B4" s="9" t="s">
        <v>182</v>
      </c>
      <c r="C4" s="9" t="s">
        <v>183</v>
      </c>
      <c r="D4" s="9" t="s">
        <v>184</v>
      </c>
      <c r="E4" s="9" t="s">
        <v>185</v>
      </c>
      <c r="F4" s="9" t="s">
        <v>186</v>
      </c>
      <c r="G4" s="9" t="s">
        <v>187</v>
      </c>
      <c r="H4" s="141" t="s">
        <v>188</v>
      </c>
      <c r="I4" s="91" t="s">
        <v>188</v>
      </c>
      <c r="J4" s="91"/>
      <c r="K4" s="91"/>
      <c r="L4" s="91"/>
      <c r="M4" s="91"/>
      <c r="N4" s="12"/>
      <c r="O4" s="12"/>
      <c r="P4" s="12"/>
      <c r="Q4" s="76" t="s">
        <v>62</v>
      </c>
      <c r="R4" s="91" t="s">
        <v>78</v>
      </c>
      <c r="S4" s="91"/>
      <c r="T4" s="91"/>
      <c r="U4" s="91"/>
      <c r="V4" s="91"/>
      <c r="W4" s="145"/>
    </row>
    <row r="5" ht="18.75" customHeight="1" spans="1:23">
      <c r="A5" s="14"/>
      <c r="B5" s="136"/>
      <c r="C5" s="14"/>
      <c r="D5" s="14"/>
      <c r="E5" s="14"/>
      <c r="F5" s="14"/>
      <c r="G5" s="14"/>
      <c r="H5" s="110" t="s">
        <v>189</v>
      </c>
      <c r="I5" s="141" t="s">
        <v>59</v>
      </c>
      <c r="J5" s="91"/>
      <c r="K5" s="91"/>
      <c r="L5" s="91"/>
      <c r="M5" s="145"/>
      <c r="N5" s="11" t="s">
        <v>190</v>
      </c>
      <c r="O5" s="12"/>
      <c r="P5" s="13"/>
      <c r="Q5" s="9" t="s">
        <v>62</v>
      </c>
      <c r="R5" s="141" t="s">
        <v>78</v>
      </c>
      <c r="S5" s="76" t="s">
        <v>65</v>
      </c>
      <c r="T5" s="91" t="s">
        <v>78</v>
      </c>
      <c r="U5" s="76" t="s">
        <v>67</v>
      </c>
      <c r="V5" s="76" t="s">
        <v>68</v>
      </c>
      <c r="W5" s="147" t="s">
        <v>69</v>
      </c>
    </row>
    <row r="6" ht="18.75" customHeight="1" spans="1:23">
      <c r="A6" s="28"/>
      <c r="B6" s="28"/>
      <c r="C6" s="28"/>
      <c r="D6" s="28"/>
      <c r="E6" s="28"/>
      <c r="F6" s="28"/>
      <c r="G6" s="28"/>
      <c r="H6" s="28"/>
      <c r="I6" s="146" t="s">
        <v>191</v>
      </c>
      <c r="J6" s="9" t="s">
        <v>192</v>
      </c>
      <c r="K6" s="9" t="s">
        <v>193</v>
      </c>
      <c r="L6" s="9" t="s">
        <v>194</v>
      </c>
      <c r="M6" s="9" t="s">
        <v>195</v>
      </c>
      <c r="N6" s="9" t="s">
        <v>59</v>
      </c>
      <c r="O6" s="9" t="s">
        <v>60</v>
      </c>
      <c r="P6" s="9" t="s">
        <v>61</v>
      </c>
      <c r="Q6" s="28"/>
      <c r="R6" s="9" t="s">
        <v>58</v>
      </c>
      <c r="S6" s="9" t="s">
        <v>65</v>
      </c>
      <c r="T6" s="9" t="s">
        <v>196</v>
      </c>
      <c r="U6" s="9" t="s">
        <v>67</v>
      </c>
      <c r="V6" s="9" t="s">
        <v>68</v>
      </c>
      <c r="W6" s="9" t="s">
        <v>69</v>
      </c>
    </row>
    <row r="7" ht="18.75" customHeight="1" spans="1:23">
      <c r="A7" s="113"/>
      <c r="B7" s="113"/>
      <c r="C7" s="113"/>
      <c r="D7" s="113"/>
      <c r="E7" s="113"/>
      <c r="F7" s="113"/>
      <c r="G7" s="113"/>
      <c r="H7" s="113"/>
      <c r="I7" s="95"/>
      <c r="J7" s="16" t="s">
        <v>197</v>
      </c>
      <c r="K7" s="16" t="s">
        <v>193</v>
      </c>
      <c r="L7" s="16" t="s">
        <v>194</v>
      </c>
      <c r="M7" s="16" t="s">
        <v>195</v>
      </c>
      <c r="N7" s="16" t="s">
        <v>193</v>
      </c>
      <c r="O7" s="16" t="s">
        <v>194</v>
      </c>
      <c r="P7" s="16" t="s">
        <v>195</v>
      </c>
      <c r="Q7" s="16" t="s">
        <v>62</v>
      </c>
      <c r="R7" s="16" t="s">
        <v>58</v>
      </c>
      <c r="S7" s="16" t="s">
        <v>65</v>
      </c>
      <c r="T7" s="16" t="s">
        <v>196</v>
      </c>
      <c r="U7" s="16" t="s">
        <v>67</v>
      </c>
      <c r="V7" s="16" t="s">
        <v>68</v>
      </c>
      <c r="W7" s="16" t="s">
        <v>69</v>
      </c>
    </row>
    <row r="8" ht="18.75" customHeight="1" spans="1:23">
      <c r="A8" s="142">
        <v>1</v>
      </c>
      <c r="B8" s="142">
        <v>2</v>
      </c>
      <c r="C8" s="142">
        <v>3</v>
      </c>
      <c r="D8" s="142">
        <v>4</v>
      </c>
      <c r="E8" s="142">
        <v>5</v>
      </c>
      <c r="F8" s="142">
        <v>6</v>
      </c>
      <c r="G8" s="142">
        <v>7</v>
      </c>
      <c r="H8" s="142">
        <v>8</v>
      </c>
      <c r="I8" s="142">
        <v>9</v>
      </c>
      <c r="J8" s="142">
        <v>10</v>
      </c>
      <c r="K8" s="142">
        <v>11</v>
      </c>
      <c r="L8" s="142">
        <v>12</v>
      </c>
      <c r="M8" s="142">
        <v>13</v>
      </c>
      <c r="N8" s="142">
        <v>14</v>
      </c>
      <c r="O8" s="142">
        <v>15</v>
      </c>
      <c r="P8" s="142">
        <v>16</v>
      </c>
      <c r="Q8" s="142">
        <v>17</v>
      </c>
      <c r="R8" s="142">
        <v>18</v>
      </c>
      <c r="S8" s="142">
        <v>19</v>
      </c>
      <c r="T8" s="142">
        <v>20</v>
      </c>
      <c r="U8" s="142">
        <v>21</v>
      </c>
      <c r="V8" s="142">
        <v>22</v>
      </c>
      <c r="W8" s="142">
        <v>23</v>
      </c>
    </row>
    <row r="9" ht="18.75" customHeight="1" spans="1:23">
      <c r="A9" s="143" t="s">
        <v>71</v>
      </c>
      <c r="B9" s="143"/>
      <c r="C9" s="143"/>
      <c r="D9" s="143"/>
      <c r="E9" s="143"/>
      <c r="F9" s="143"/>
      <c r="G9" s="143"/>
      <c r="H9" s="23">
        <v>4310145.12</v>
      </c>
      <c r="I9" s="23">
        <v>4310145.12</v>
      </c>
      <c r="J9" s="23"/>
      <c r="K9" s="23"/>
      <c r="L9" s="23">
        <v>4310145.12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44" t="s">
        <v>71</v>
      </c>
      <c r="B10" s="20"/>
      <c r="C10" s="20"/>
      <c r="D10" s="20"/>
      <c r="E10" s="20"/>
      <c r="F10" s="20"/>
      <c r="G10" s="20"/>
      <c r="H10" s="23">
        <v>4310145.12</v>
      </c>
      <c r="I10" s="23">
        <v>4310145.12</v>
      </c>
      <c r="J10" s="23"/>
      <c r="K10" s="23"/>
      <c r="L10" s="23">
        <v>4310145.12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0" t="s">
        <v>198</v>
      </c>
      <c r="C11" s="20" t="s">
        <v>199</v>
      </c>
      <c r="D11" s="20" t="s">
        <v>88</v>
      </c>
      <c r="E11" s="20" t="s">
        <v>89</v>
      </c>
      <c r="F11" s="20" t="s">
        <v>200</v>
      </c>
      <c r="G11" s="20" t="s">
        <v>201</v>
      </c>
      <c r="H11" s="23">
        <v>1158264</v>
      </c>
      <c r="I11" s="23">
        <v>1158264</v>
      </c>
      <c r="J11" s="23"/>
      <c r="K11" s="23"/>
      <c r="L11" s="23">
        <v>1158264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5"/>
      <c r="B12" s="20" t="s">
        <v>198</v>
      </c>
      <c r="C12" s="20" t="s">
        <v>199</v>
      </c>
      <c r="D12" s="20" t="s">
        <v>88</v>
      </c>
      <c r="E12" s="20" t="s">
        <v>89</v>
      </c>
      <c r="F12" s="20" t="s">
        <v>202</v>
      </c>
      <c r="G12" s="20" t="s">
        <v>203</v>
      </c>
      <c r="H12" s="23">
        <v>237120</v>
      </c>
      <c r="I12" s="23">
        <v>237120</v>
      </c>
      <c r="J12" s="23"/>
      <c r="K12" s="23"/>
      <c r="L12" s="23">
        <v>237120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0" t="s">
        <v>198</v>
      </c>
      <c r="C13" s="20" t="s">
        <v>199</v>
      </c>
      <c r="D13" s="20" t="s">
        <v>88</v>
      </c>
      <c r="E13" s="20" t="s">
        <v>89</v>
      </c>
      <c r="F13" s="20" t="s">
        <v>204</v>
      </c>
      <c r="G13" s="20" t="s">
        <v>205</v>
      </c>
      <c r="H13" s="23">
        <v>809700</v>
      </c>
      <c r="I13" s="23">
        <v>809700</v>
      </c>
      <c r="J13" s="23"/>
      <c r="K13" s="23"/>
      <c r="L13" s="23">
        <v>809700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5"/>
      <c r="B14" s="20" t="s">
        <v>198</v>
      </c>
      <c r="C14" s="20" t="s">
        <v>199</v>
      </c>
      <c r="D14" s="20" t="s">
        <v>88</v>
      </c>
      <c r="E14" s="20" t="s">
        <v>89</v>
      </c>
      <c r="F14" s="20" t="s">
        <v>204</v>
      </c>
      <c r="G14" s="20" t="s">
        <v>205</v>
      </c>
      <c r="H14" s="23">
        <v>379260</v>
      </c>
      <c r="I14" s="23">
        <v>379260</v>
      </c>
      <c r="J14" s="23"/>
      <c r="K14" s="23"/>
      <c r="L14" s="23">
        <v>379260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5"/>
      <c r="B15" s="20" t="s">
        <v>206</v>
      </c>
      <c r="C15" s="20" t="s">
        <v>207</v>
      </c>
      <c r="D15" s="20" t="s">
        <v>88</v>
      </c>
      <c r="E15" s="20" t="s">
        <v>89</v>
      </c>
      <c r="F15" s="20" t="s">
        <v>204</v>
      </c>
      <c r="G15" s="20" t="s">
        <v>205</v>
      </c>
      <c r="H15" s="23">
        <v>522000</v>
      </c>
      <c r="I15" s="23">
        <v>522000</v>
      </c>
      <c r="J15" s="23"/>
      <c r="K15" s="23"/>
      <c r="L15" s="23">
        <v>522000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5"/>
      <c r="B16" s="20" t="s">
        <v>208</v>
      </c>
      <c r="C16" s="20" t="s">
        <v>209</v>
      </c>
      <c r="D16" s="20" t="s">
        <v>94</v>
      </c>
      <c r="E16" s="20" t="s">
        <v>95</v>
      </c>
      <c r="F16" s="20" t="s">
        <v>210</v>
      </c>
      <c r="G16" s="20" t="s">
        <v>211</v>
      </c>
      <c r="H16" s="23">
        <v>413495.04</v>
      </c>
      <c r="I16" s="23">
        <v>413495.04</v>
      </c>
      <c r="J16" s="23"/>
      <c r="K16" s="23"/>
      <c r="L16" s="23">
        <v>413495.04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5"/>
      <c r="B17" s="20" t="s">
        <v>208</v>
      </c>
      <c r="C17" s="20" t="s">
        <v>209</v>
      </c>
      <c r="D17" s="20" t="s">
        <v>96</v>
      </c>
      <c r="E17" s="20" t="s">
        <v>97</v>
      </c>
      <c r="F17" s="20" t="s">
        <v>212</v>
      </c>
      <c r="G17" s="20" t="s">
        <v>213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5"/>
      <c r="B18" s="20" t="s">
        <v>208</v>
      </c>
      <c r="C18" s="20" t="s">
        <v>209</v>
      </c>
      <c r="D18" s="20" t="s">
        <v>107</v>
      </c>
      <c r="E18" s="20" t="s">
        <v>108</v>
      </c>
      <c r="F18" s="20" t="s">
        <v>214</v>
      </c>
      <c r="G18" s="20" t="s">
        <v>215</v>
      </c>
      <c r="H18" s="23">
        <v>183488.42</v>
      </c>
      <c r="I18" s="23">
        <v>183488.42</v>
      </c>
      <c r="J18" s="23"/>
      <c r="K18" s="23"/>
      <c r="L18" s="23">
        <v>183488.42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5"/>
      <c r="B19" s="20" t="s">
        <v>208</v>
      </c>
      <c r="C19" s="20" t="s">
        <v>209</v>
      </c>
      <c r="D19" s="20" t="s">
        <v>105</v>
      </c>
      <c r="E19" s="20" t="s">
        <v>106</v>
      </c>
      <c r="F19" s="20" t="s">
        <v>214</v>
      </c>
      <c r="G19" s="20" t="s">
        <v>215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5"/>
      <c r="B20" s="20" t="s">
        <v>208</v>
      </c>
      <c r="C20" s="20" t="s">
        <v>209</v>
      </c>
      <c r="D20" s="20" t="s">
        <v>109</v>
      </c>
      <c r="E20" s="20" t="s">
        <v>110</v>
      </c>
      <c r="F20" s="20" t="s">
        <v>216</v>
      </c>
      <c r="G20" s="20" t="s">
        <v>217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5"/>
      <c r="B21" s="20" t="s">
        <v>208</v>
      </c>
      <c r="C21" s="20" t="s">
        <v>209</v>
      </c>
      <c r="D21" s="20" t="s">
        <v>100</v>
      </c>
      <c r="E21" s="20" t="s">
        <v>99</v>
      </c>
      <c r="F21" s="20" t="s">
        <v>218</v>
      </c>
      <c r="G21" s="20" t="s">
        <v>219</v>
      </c>
      <c r="H21" s="23">
        <v>18090.41</v>
      </c>
      <c r="I21" s="23">
        <v>18090.41</v>
      </c>
      <c r="J21" s="23"/>
      <c r="K21" s="23"/>
      <c r="L21" s="23">
        <v>18090.41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5"/>
      <c r="B22" s="20" t="s">
        <v>208</v>
      </c>
      <c r="C22" s="20" t="s">
        <v>209</v>
      </c>
      <c r="D22" s="20" t="s">
        <v>111</v>
      </c>
      <c r="E22" s="20" t="s">
        <v>112</v>
      </c>
      <c r="F22" s="20" t="s">
        <v>218</v>
      </c>
      <c r="G22" s="20" t="s">
        <v>219</v>
      </c>
      <c r="H22" s="23">
        <v>6612</v>
      </c>
      <c r="I22" s="23">
        <v>6612</v>
      </c>
      <c r="J22" s="23"/>
      <c r="K22" s="23"/>
      <c r="L22" s="23">
        <v>6612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5"/>
      <c r="B23" s="20" t="s">
        <v>208</v>
      </c>
      <c r="C23" s="20" t="s">
        <v>209</v>
      </c>
      <c r="D23" s="20" t="s">
        <v>111</v>
      </c>
      <c r="E23" s="20" t="s">
        <v>112</v>
      </c>
      <c r="F23" s="20" t="s">
        <v>218</v>
      </c>
      <c r="G23" s="20" t="s">
        <v>219</v>
      </c>
      <c r="H23" s="23">
        <v>5168.69</v>
      </c>
      <c r="I23" s="23">
        <v>5168.69</v>
      </c>
      <c r="J23" s="23"/>
      <c r="K23" s="23"/>
      <c r="L23" s="23">
        <v>5168.69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5"/>
      <c r="B24" s="20" t="s">
        <v>220</v>
      </c>
      <c r="C24" s="20" t="s">
        <v>118</v>
      </c>
      <c r="D24" s="20" t="s">
        <v>117</v>
      </c>
      <c r="E24" s="20" t="s">
        <v>118</v>
      </c>
      <c r="F24" s="20" t="s">
        <v>221</v>
      </c>
      <c r="G24" s="20" t="s">
        <v>118</v>
      </c>
      <c r="H24" s="23">
        <v>310121.28</v>
      </c>
      <c r="I24" s="23">
        <v>310121.28</v>
      </c>
      <c r="J24" s="23"/>
      <c r="K24" s="23"/>
      <c r="L24" s="23">
        <v>310121.28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5"/>
      <c r="B25" s="20" t="s">
        <v>222</v>
      </c>
      <c r="C25" s="20" t="s">
        <v>223</v>
      </c>
      <c r="D25" s="20" t="s">
        <v>88</v>
      </c>
      <c r="E25" s="20" t="s">
        <v>89</v>
      </c>
      <c r="F25" s="20" t="s">
        <v>224</v>
      </c>
      <c r="G25" s="20" t="s">
        <v>225</v>
      </c>
      <c r="H25" s="23">
        <v>100800</v>
      </c>
      <c r="I25" s="23">
        <v>100800</v>
      </c>
      <c r="J25" s="23"/>
      <c r="K25" s="23"/>
      <c r="L25" s="23">
        <v>100800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5"/>
      <c r="B26" s="20" t="s">
        <v>226</v>
      </c>
      <c r="C26" s="20" t="s">
        <v>227</v>
      </c>
      <c r="D26" s="20" t="s">
        <v>88</v>
      </c>
      <c r="E26" s="20" t="s">
        <v>89</v>
      </c>
      <c r="F26" s="20" t="s">
        <v>228</v>
      </c>
      <c r="G26" s="20" t="s">
        <v>229</v>
      </c>
      <c r="H26" s="23">
        <v>105860</v>
      </c>
      <c r="I26" s="23">
        <v>105860</v>
      </c>
      <c r="J26" s="23"/>
      <c r="K26" s="23"/>
      <c r="L26" s="23">
        <v>105860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5"/>
      <c r="B27" s="20" t="s">
        <v>230</v>
      </c>
      <c r="C27" s="20" t="s">
        <v>173</v>
      </c>
      <c r="D27" s="20" t="s">
        <v>88</v>
      </c>
      <c r="E27" s="20" t="s">
        <v>89</v>
      </c>
      <c r="F27" s="20" t="s">
        <v>231</v>
      </c>
      <c r="G27" s="20" t="s">
        <v>173</v>
      </c>
      <c r="H27" s="23">
        <v>20000</v>
      </c>
      <c r="I27" s="23">
        <v>20000</v>
      </c>
      <c r="J27" s="23"/>
      <c r="K27" s="23"/>
      <c r="L27" s="23">
        <v>20000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5"/>
      <c r="B28" s="20" t="s">
        <v>232</v>
      </c>
      <c r="C28" s="20" t="s">
        <v>233</v>
      </c>
      <c r="D28" s="20" t="s">
        <v>88</v>
      </c>
      <c r="E28" s="20" t="s">
        <v>89</v>
      </c>
      <c r="F28" s="20" t="s">
        <v>234</v>
      </c>
      <c r="G28" s="20" t="s">
        <v>233</v>
      </c>
      <c r="H28" s="23">
        <v>23165.28</v>
      </c>
      <c r="I28" s="23">
        <v>23165.28</v>
      </c>
      <c r="J28" s="23"/>
      <c r="K28" s="23"/>
      <c r="L28" s="23">
        <v>23165.28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5"/>
      <c r="B29" s="20" t="s">
        <v>235</v>
      </c>
      <c r="C29" s="20" t="s">
        <v>236</v>
      </c>
      <c r="D29" s="20" t="s">
        <v>88</v>
      </c>
      <c r="E29" s="20" t="s">
        <v>89</v>
      </c>
      <c r="F29" s="20" t="s">
        <v>237</v>
      </c>
      <c r="G29" s="20" t="s">
        <v>236</v>
      </c>
      <c r="H29" s="23">
        <v>17000</v>
      </c>
      <c r="I29" s="23">
        <v>17000</v>
      </c>
      <c r="J29" s="23"/>
      <c r="K29" s="23"/>
      <c r="L29" s="23">
        <v>17000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22" t="s">
        <v>56</v>
      </c>
      <c r="B30" s="22"/>
      <c r="C30" s="22"/>
      <c r="D30" s="22"/>
      <c r="E30" s="22"/>
      <c r="F30" s="22"/>
      <c r="G30" s="22"/>
      <c r="H30" s="23">
        <v>4310145.12</v>
      </c>
      <c r="I30" s="23">
        <v>4310145.12</v>
      </c>
      <c r="J30" s="23"/>
      <c r="K30" s="23"/>
      <c r="L30" s="23">
        <v>4310145.12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</sheetData>
  <mergeCells count="30">
    <mergeCell ref="A2:W2"/>
    <mergeCell ref="A3:G3"/>
    <mergeCell ref="H4:W4"/>
    <mergeCell ref="I5:M5"/>
    <mergeCell ref="N5:P5"/>
    <mergeCell ref="R5:W5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3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3.7333333333333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3.5" customHeight="1" spans="2:23">
      <c r="B1" s="130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30"/>
      <c r="W1" s="34" t="s">
        <v>238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"单位名称："&amp;"双江拉祜族佤族布朗族傣族自治县融媒体中心"</f>
        <v>单位名称：双江拉祜族佤族布朗族傣族自治县融媒体中心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0"/>
      <c r="W3" s="34" t="s">
        <v>168</v>
      </c>
    </row>
    <row r="4" ht="18.75" customHeight="1" spans="1:23">
      <c r="A4" s="9" t="s">
        <v>239</v>
      </c>
      <c r="B4" s="10" t="s">
        <v>182</v>
      </c>
      <c r="C4" s="9" t="s">
        <v>183</v>
      </c>
      <c r="D4" s="9" t="s">
        <v>240</v>
      </c>
      <c r="E4" s="10" t="s">
        <v>184</v>
      </c>
      <c r="F4" s="10" t="s">
        <v>185</v>
      </c>
      <c r="G4" s="10" t="s">
        <v>241</v>
      </c>
      <c r="H4" s="10" t="s">
        <v>242</v>
      </c>
      <c r="I4" s="27" t="s">
        <v>56</v>
      </c>
      <c r="J4" s="11" t="s">
        <v>243</v>
      </c>
      <c r="K4" s="12"/>
      <c r="L4" s="12"/>
      <c r="M4" s="13"/>
      <c r="N4" s="11" t="s">
        <v>190</v>
      </c>
      <c r="O4" s="12"/>
      <c r="P4" s="13"/>
      <c r="Q4" s="10" t="s">
        <v>62</v>
      </c>
      <c r="R4" s="11" t="s">
        <v>78</v>
      </c>
      <c r="S4" s="12"/>
      <c r="T4" s="12"/>
      <c r="U4" s="12"/>
      <c r="V4" s="12"/>
      <c r="W4" s="13"/>
    </row>
    <row r="5" ht="18.75" customHeight="1" spans="1:23">
      <c r="A5" s="14"/>
      <c r="B5" s="28"/>
      <c r="C5" s="14"/>
      <c r="D5" s="14"/>
      <c r="E5" s="15"/>
      <c r="F5" s="15"/>
      <c r="G5" s="15"/>
      <c r="H5" s="15"/>
      <c r="I5" s="28"/>
      <c r="J5" s="133" t="s">
        <v>59</v>
      </c>
      <c r="K5" s="134"/>
      <c r="L5" s="10" t="s">
        <v>60</v>
      </c>
      <c r="M5" s="10" t="s">
        <v>61</v>
      </c>
      <c r="N5" s="10" t="s">
        <v>59</v>
      </c>
      <c r="O5" s="10" t="s">
        <v>60</v>
      </c>
      <c r="P5" s="10" t="s">
        <v>61</v>
      </c>
      <c r="Q5" s="15"/>
      <c r="R5" s="10" t="s">
        <v>58</v>
      </c>
      <c r="S5" s="9" t="s">
        <v>65</v>
      </c>
      <c r="T5" s="9" t="s">
        <v>196</v>
      </c>
      <c r="U5" s="9" t="s">
        <v>67</v>
      </c>
      <c r="V5" s="9" t="s">
        <v>68</v>
      </c>
      <c r="W5" s="9" t="s">
        <v>69</v>
      </c>
    </row>
    <row r="6" ht="18.75" customHeight="1" spans="1:23">
      <c r="A6" s="28"/>
      <c r="B6" s="28"/>
      <c r="C6" s="28"/>
      <c r="D6" s="28"/>
      <c r="E6" s="28"/>
      <c r="F6" s="28"/>
      <c r="G6" s="28"/>
      <c r="H6" s="28"/>
      <c r="I6" s="28"/>
      <c r="J6" s="135" t="s">
        <v>58</v>
      </c>
      <c r="K6" s="96"/>
      <c r="L6" s="28"/>
      <c r="M6" s="28"/>
      <c r="N6" s="28"/>
      <c r="O6" s="28"/>
      <c r="P6" s="28"/>
      <c r="Q6" s="28"/>
      <c r="R6" s="28"/>
      <c r="S6" s="136"/>
      <c r="T6" s="136"/>
      <c r="U6" s="136"/>
      <c r="V6" s="136"/>
      <c r="W6" s="136"/>
    </row>
    <row r="7" ht="18.75" customHeight="1" spans="1:23">
      <c r="A7" s="16"/>
      <c r="B7" s="29"/>
      <c r="C7" s="16"/>
      <c r="D7" s="16"/>
      <c r="E7" s="17"/>
      <c r="F7" s="17"/>
      <c r="G7" s="17"/>
      <c r="H7" s="17"/>
      <c r="I7" s="29"/>
      <c r="J7" s="42" t="s">
        <v>58</v>
      </c>
      <c r="K7" s="42" t="s">
        <v>244</v>
      </c>
      <c r="L7" s="17"/>
      <c r="M7" s="17"/>
      <c r="N7" s="17"/>
      <c r="O7" s="17"/>
      <c r="P7" s="17"/>
      <c r="Q7" s="17"/>
      <c r="R7" s="17"/>
      <c r="S7" s="17"/>
      <c r="T7" s="17"/>
      <c r="U7" s="29"/>
      <c r="V7" s="17"/>
      <c r="W7" s="17"/>
    </row>
    <row r="8" ht="18.75" customHeight="1" spans="1:23">
      <c r="A8" s="131">
        <v>1</v>
      </c>
      <c r="B8" s="131">
        <v>2</v>
      </c>
      <c r="C8" s="131">
        <v>3</v>
      </c>
      <c r="D8" s="131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131">
        <v>11</v>
      </c>
      <c r="L8" s="131">
        <v>12</v>
      </c>
      <c r="M8" s="131">
        <v>13</v>
      </c>
      <c r="N8" s="131">
        <v>14</v>
      </c>
      <c r="O8" s="131">
        <v>15</v>
      </c>
      <c r="P8" s="131">
        <v>16</v>
      </c>
      <c r="Q8" s="131">
        <v>17</v>
      </c>
      <c r="R8" s="131">
        <v>18</v>
      </c>
      <c r="S8" s="131">
        <v>19</v>
      </c>
      <c r="T8" s="131">
        <v>20</v>
      </c>
      <c r="U8" s="131">
        <v>21</v>
      </c>
      <c r="V8" s="131">
        <v>22</v>
      </c>
      <c r="W8" s="131">
        <v>23</v>
      </c>
    </row>
    <row r="9" ht="18.75" customHeight="1" spans="1:23">
      <c r="A9" s="20"/>
      <c r="B9" s="20"/>
      <c r="C9" s="20" t="s">
        <v>245</v>
      </c>
      <c r="D9" s="20"/>
      <c r="E9" s="20"/>
      <c r="F9" s="20"/>
      <c r="G9" s="20"/>
      <c r="H9" s="20"/>
      <c r="I9" s="23">
        <v>80000</v>
      </c>
      <c r="J9" s="23">
        <v>80000</v>
      </c>
      <c r="K9" s="23">
        <v>80000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30" t="s">
        <v>246</v>
      </c>
      <c r="B10" s="30" t="s">
        <v>247</v>
      </c>
      <c r="C10" s="30" t="s">
        <v>245</v>
      </c>
      <c r="D10" s="30" t="s">
        <v>71</v>
      </c>
      <c r="E10" s="30" t="s">
        <v>88</v>
      </c>
      <c r="F10" s="30" t="s">
        <v>89</v>
      </c>
      <c r="G10" s="30" t="s">
        <v>228</v>
      </c>
      <c r="H10" s="30" t="s">
        <v>229</v>
      </c>
      <c r="I10" s="23">
        <v>80000</v>
      </c>
      <c r="J10" s="23">
        <v>80000</v>
      </c>
      <c r="K10" s="23">
        <v>80000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5"/>
      <c r="C11" s="20" t="s">
        <v>248</v>
      </c>
      <c r="D11" s="25"/>
      <c r="E11" s="25"/>
      <c r="F11" s="25"/>
      <c r="G11" s="25"/>
      <c r="H11" s="25"/>
      <c r="I11" s="23">
        <v>42000</v>
      </c>
      <c r="J11" s="23">
        <v>42000</v>
      </c>
      <c r="K11" s="23">
        <v>42000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30" t="s">
        <v>246</v>
      </c>
      <c r="B12" s="30" t="s">
        <v>249</v>
      </c>
      <c r="C12" s="30" t="s">
        <v>248</v>
      </c>
      <c r="D12" s="30" t="s">
        <v>71</v>
      </c>
      <c r="E12" s="30" t="s">
        <v>88</v>
      </c>
      <c r="F12" s="30" t="s">
        <v>89</v>
      </c>
      <c r="G12" s="30" t="s">
        <v>250</v>
      </c>
      <c r="H12" s="30" t="s">
        <v>251</v>
      </c>
      <c r="I12" s="23">
        <v>42000</v>
      </c>
      <c r="J12" s="23">
        <v>42000</v>
      </c>
      <c r="K12" s="23">
        <v>42000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5"/>
      <c r="C13" s="20" t="s">
        <v>252</v>
      </c>
      <c r="D13" s="25"/>
      <c r="E13" s="25"/>
      <c r="F13" s="25"/>
      <c r="G13" s="25"/>
      <c r="H13" s="25"/>
      <c r="I13" s="23">
        <v>496000</v>
      </c>
      <c r="J13" s="23">
        <v>496000</v>
      </c>
      <c r="K13" s="23">
        <v>496000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30" t="s">
        <v>246</v>
      </c>
      <c r="B14" s="30" t="s">
        <v>253</v>
      </c>
      <c r="C14" s="30" t="s">
        <v>252</v>
      </c>
      <c r="D14" s="30" t="s">
        <v>71</v>
      </c>
      <c r="E14" s="30" t="s">
        <v>88</v>
      </c>
      <c r="F14" s="30" t="s">
        <v>89</v>
      </c>
      <c r="G14" s="30" t="s">
        <v>228</v>
      </c>
      <c r="H14" s="30" t="s">
        <v>229</v>
      </c>
      <c r="I14" s="23">
        <v>496000</v>
      </c>
      <c r="J14" s="23">
        <v>496000</v>
      </c>
      <c r="K14" s="23">
        <v>496000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5"/>
      <c r="B15" s="25"/>
      <c r="C15" s="20" t="s">
        <v>254</v>
      </c>
      <c r="D15" s="25"/>
      <c r="E15" s="25"/>
      <c r="F15" s="25"/>
      <c r="G15" s="25"/>
      <c r="H15" s="25"/>
      <c r="I15" s="23">
        <v>10000</v>
      </c>
      <c r="J15" s="23">
        <v>10000</v>
      </c>
      <c r="K15" s="23">
        <v>10000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30" t="s">
        <v>246</v>
      </c>
      <c r="B16" s="30" t="s">
        <v>255</v>
      </c>
      <c r="C16" s="30" t="s">
        <v>254</v>
      </c>
      <c r="D16" s="30" t="s">
        <v>71</v>
      </c>
      <c r="E16" s="30" t="s">
        <v>88</v>
      </c>
      <c r="F16" s="30" t="s">
        <v>89</v>
      </c>
      <c r="G16" s="30" t="s">
        <v>228</v>
      </c>
      <c r="H16" s="30" t="s">
        <v>229</v>
      </c>
      <c r="I16" s="23">
        <v>10000</v>
      </c>
      <c r="J16" s="23">
        <v>10000</v>
      </c>
      <c r="K16" s="23">
        <v>10000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5"/>
      <c r="B17" s="25"/>
      <c r="C17" s="20" t="s">
        <v>256</v>
      </c>
      <c r="D17" s="25"/>
      <c r="E17" s="25"/>
      <c r="F17" s="25"/>
      <c r="G17" s="25"/>
      <c r="H17" s="25"/>
      <c r="I17" s="23">
        <v>300000</v>
      </c>
      <c r="J17" s="23">
        <v>300000</v>
      </c>
      <c r="K17" s="23">
        <v>300000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30" t="s">
        <v>246</v>
      </c>
      <c r="B18" s="30" t="s">
        <v>257</v>
      </c>
      <c r="C18" s="30" t="s">
        <v>256</v>
      </c>
      <c r="D18" s="30" t="s">
        <v>71</v>
      </c>
      <c r="E18" s="30" t="s">
        <v>88</v>
      </c>
      <c r="F18" s="30" t="s">
        <v>89</v>
      </c>
      <c r="G18" s="30" t="s">
        <v>258</v>
      </c>
      <c r="H18" s="30" t="s">
        <v>259</v>
      </c>
      <c r="I18" s="23">
        <v>300000</v>
      </c>
      <c r="J18" s="23">
        <v>300000</v>
      </c>
      <c r="K18" s="23">
        <v>300000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5"/>
      <c r="B19" s="25"/>
      <c r="C19" s="20" t="s">
        <v>260</v>
      </c>
      <c r="D19" s="25"/>
      <c r="E19" s="25"/>
      <c r="F19" s="25"/>
      <c r="G19" s="25"/>
      <c r="H19" s="25"/>
      <c r="I19" s="23">
        <v>42000</v>
      </c>
      <c r="J19" s="23">
        <v>42000</v>
      </c>
      <c r="K19" s="23">
        <v>42000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30" t="s">
        <v>246</v>
      </c>
      <c r="B20" s="30" t="s">
        <v>261</v>
      </c>
      <c r="C20" s="30" t="s">
        <v>260</v>
      </c>
      <c r="D20" s="30" t="s">
        <v>71</v>
      </c>
      <c r="E20" s="30" t="s">
        <v>88</v>
      </c>
      <c r="F20" s="30" t="s">
        <v>89</v>
      </c>
      <c r="G20" s="30" t="s">
        <v>250</v>
      </c>
      <c r="H20" s="30" t="s">
        <v>251</v>
      </c>
      <c r="I20" s="23">
        <v>42000</v>
      </c>
      <c r="J20" s="23">
        <v>42000</v>
      </c>
      <c r="K20" s="23">
        <v>42000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5"/>
      <c r="B21" s="25"/>
      <c r="C21" s="20" t="s">
        <v>262</v>
      </c>
      <c r="D21" s="25"/>
      <c r="E21" s="25"/>
      <c r="F21" s="25"/>
      <c r="G21" s="25"/>
      <c r="H21" s="25"/>
      <c r="I21" s="23">
        <v>30000</v>
      </c>
      <c r="J21" s="23">
        <v>30000</v>
      </c>
      <c r="K21" s="23">
        <v>30000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30" t="s">
        <v>246</v>
      </c>
      <c r="B22" s="30" t="s">
        <v>263</v>
      </c>
      <c r="C22" s="30" t="s">
        <v>262</v>
      </c>
      <c r="D22" s="30" t="s">
        <v>71</v>
      </c>
      <c r="E22" s="30" t="s">
        <v>88</v>
      </c>
      <c r="F22" s="30" t="s">
        <v>89</v>
      </c>
      <c r="G22" s="30" t="s">
        <v>250</v>
      </c>
      <c r="H22" s="30" t="s">
        <v>251</v>
      </c>
      <c r="I22" s="23">
        <v>30000</v>
      </c>
      <c r="J22" s="23">
        <v>30000</v>
      </c>
      <c r="K22" s="23">
        <v>30000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32" t="s">
        <v>56</v>
      </c>
      <c r="B23" s="132"/>
      <c r="C23" s="132"/>
      <c r="D23" s="132"/>
      <c r="E23" s="132"/>
      <c r="F23" s="132"/>
      <c r="G23" s="132"/>
      <c r="H23" s="132"/>
      <c r="I23" s="23">
        <v>1000000</v>
      </c>
      <c r="J23" s="23">
        <v>1000000</v>
      </c>
      <c r="K23" s="23">
        <v>1000000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</sheetData>
  <mergeCells count="28">
    <mergeCell ref="A2:W2"/>
    <mergeCell ref="A3:H3"/>
    <mergeCell ref="J4:M4"/>
    <mergeCell ref="N4:P4"/>
    <mergeCell ref="R4:W4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41"/>
  <sheetViews>
    <sheetView showZeros="0" tabSelected="1" topLeftCell="A11" workbookViewId="0">
      <selection activeCell="H12" sqref="H12"/>
    </sheetView>
  </sheetViews>
  <sheetFormatPr defaultColWidth="9.14285714285714" defaultRowHeight="12" customHeight="1"/>
  <cols>
    <col min="1" max="1" width="54.0095238095238" style="3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7" t="s">
        <v>264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71"/>
      <c r="G2" s="5"/>
      <c r="H2" s="71"/>
      <c r="I2" s="71"/>
      <c r="J2" s="5"/>
    </row>
    <row r="3" ht="18.75" customHeight="1" spans="1:8">
      <c r="A3" s="49" t="str">
        <f>"单位名称："&amp;"双江拉祜族佤族布朗族傣族自治县融媒体中心"</f>
        <v>单位名称：双江拉祜族佤族布朗族傣族自治县融媒体中心</v>
      </c>
      <c r="B3" s="123"/>
      <c r="C3" s="123"/>
      <c r="D3" s="123"/>
      <c r="E3" s="123"/>
      <c r="F3" s="124"/>
      <c r="G3" s="123"/>
      <c r="H3" s="124"/>
    </row>
    <row r="4" ht="18.75" customHeight="1" spans="1:10">
      <c r="A4" s="42" t="s">
        <v>265</v>
      </c>
      <c r="B4" s="42" t="s">
        <v>266</v>
      </c>
      <c r="C4" s="42" t="s">
        <v>267</v>
      </c>
      <c r="D4" s="42" t="s">
        <v>268</v>
      </c>
      <c r="E4" s="42" t="s">
        <v>269</v>
      </c>
      <c r="F4" s="52" t="s">
        <v>270</v>
      </c>
      <c r="G4" s="42" t="s">
        <v>271</v>
      </c>
      <c r="H4" s="52" t="s">
        <v>272</v>
      </c>
      <c r="I4" s="52" t="s">
        <v>273</v>
      </c>
      <c r="J4" s="42" t="s">
        <v>274</v>
      </c>
    </row>
    <row r="5" ht="18.75" customHeight="1" spans="1:10">
      <c r="A5" s="125">
        <v>1</v>
      </c>
      <c r="B5" s="125">
        <v>2</v>
      </c>
      <c r="C5" s="125">
        <v>3</v>
      </c>
      <c r="D5" s="125">
        <v>4</v>
      </c>
      <c r="E5" s="125">
        <v>5</v>
      </c>
      <c r="F5" s="125">
        <v>6</v>
      </c>
      <c r="G5" s="125">
        <v>7</v>
      </c>
      <c r="H5" s="125">
        <v>8</v>
      </c>
      <c r="I5" s="125">
        <v>9</v>
      </c>
      <c r="J5" s="125">
        <v>10</v>
      </c>
    </row>
    <row r="6" ht="18.75" customHeight="1" spans="1:10">
      <c r="A6" s="46" t="s">
        <v>71</v>
      </c>
      <c r="B6" s="126"/>
      <c r="C6" s="126"/>
      <c r="D6" s="126"/>
      <c r="E6" s="46"/>
      <c r="F6" s="127"/>
      <c r="G6" s="46"/>
      <c r="H6" s="127"/>
      <c r="I6" s="127"/>
      <c r="J6" s="46"/>
    </row>
    <row r="7" ht="18.75" customHeight="1" spans="1:10">
      <c r="A7" s="46" t="s">
        <v>71</v>
      </c>
      <c r="B7" s="128"/>
      <c r="C7" s="128"/>
      <c r="D7" s="128"/>
      <c r="E7" s="129"/>
      <c r="F7" s="128"/>
      <c r="G7" s="129"/>
      <c r="H7" s="128"/>
      <c r="I7" s="128"/>
      <c r="J7" s="129"/>
    </row>
    <row r="8" ht="18.75" customHeight="1" spans="1:10">
      <c r="A8" s="227" t="s">
        <v>260</v>
      </c>
      <c r="B8" s="128" t="s">
        <v>275</v>
      </c>
      <c r="C8" s="128" t="s">
        <v>276</v>
      </c>
      <c r="D8" s="128" t="s">
        <v>277</v>
      </c>
      <c r="E8" s="129" t="s">
        <v>278</v>
      </c>
      <c r="F8" s="128" t="s">
        <v>279</v>
      </c>
      <c r="G8" s="129" t="s">
        <v>280</v>
      </c>
      <c r="H8" s="128" t="s">
        <v>281</v>
      </c>
      <c r="I8" s="128" t="s">
        <v>282</v>
      </c>
      <c r="J8" s="129" t="s">
        <v>283</v>
      </c>
    </row>
    <row r="9" ht="18.75" customHeight="1" spans="1:10">
      <c r="A9" s="227" t="s">
        <v>260</v>
      </c>
      <c r="B9" s="128" t="s">
        <v>275</v>
      </c>
      <c r="C9" s="128" t="s">
        <v>276</v>
      </c>
      <c r="D9" s="128" t="s">
        <v>284</v>
      </c>
      <c r="E9" s="129" t="s">
        <v>285</v>
      </c>
      <c r="F9" s="128" t="s">
        <v>286</v>
      </c>
      <c r="G9" s="129" t="s">
        <v>287</v>
      </c>
      <c r="H9" s="128" t="s">
        <v>281</v>
      </c>
      <c r="I9" s="128" t="s">
        <v>282</v>
      </c>
      <c r="J9" s="129" t="s">
        <v>288</v>
      </c>
    </row>
    <row r="10" ht="18.75" customHeight="1" spans="1:10">
      <c r="A10" s="227" t="s">
        <v>260</v>
      </c>
      <c r="B10" s="128" t="s">
        <v>275</v>
      </c>
      <c r="C10" s="128" t="s">
        <v>276</v>
      </c>
      <c r="D10" s="128" t="s">
        <v>284</v>
      </c>
      <c r="E10" s="129" t="s">
        <v>289</v>
      </c>
      <c r="F10" s="128" t="s">
        <v>279</v>
      </c>
      <c r="G10" s="129" t="s">
        <v>161</v>
      </c>
      <c r="H10" s="128" t="s">
        <v>290</v>
      </c>
      <c r="I10" s="128" t="s">
        <v>282</v>
      </c>
      <c r="J10" s="129" t="s">
        <v>291</v>
      </c>
    </row>
    <row r="11" ht="18.75" customHeight="1" spans="1:10">
      <c r="A11" s="227" t="s">
        <v>260</v>
      </c>
      <c r="B11" s="128" t="s">
        <v>275</v>
      </c>
      <c r="C11" s="128" t="s">
        <v>276</v>
      </c>
      <c r="D11" s="128" t="s">
        <v>292</v>
      </c>
      <c r="E11" s="129" t="s">
        <v>293</v>
      </c>
      <c r="F11" s="128" t="s">
        <v>286</v>
      </c>
      <c r="G11" s="129" t="s">
        <v>294</v>
      </c>
      <c r="H11" s="128" t="s">
        <v>295</v>
      </c>
      <c r="I11" s="128" t="s">
        <v>282</v>
      </c>
      <c r="J11" s="129" t="s">
        <v>296</v>
      </c>
    </row>
    <row r="12" ht="18.75" customHeight="1" spans="1:10">
      <c r="A12" s="227" t="s">
        <v>260</v>
      </c>
      <c r="B12" s="128" t="s">
        <v>275</v>
      </c>
      <c r="C12" s="128" t="s">
        <v>297</v>
      </c>
      <c r="D12" s="128" t="s">
        <v>298</v>
      </c>
      <c r="E12" s="129" t="s">
        <v>299</v>
      </c>
      <c r="F12" s="128" t="s">
        <v>300</v>
      </c>
      <c r="G12" s="129" t="s">
        <v>164</v>
      </c>
      <c r="H12" s="128" t="s">
        <v>281</v>
      </c>
      <c r="I12" s="128" t="s">
        <v>282</v>
      </c>
      <c r="J12" s="129" t="s">
        <v>301</v>
      </c>
    </row>
    <row r="13" ht="18.75" customHeight="1" spans="1:10">
      <c r="A13" s="227" t="s">
        <v>260</v>
      </c>
      <c r="B13" s="128" t="s">
        <v>275</v>
      </c>
      <c r="C13" s="128" t="s">
        <v>302</v>
      </c>
      <c r="D13" s="128" t="s">
        <v>303</v>
      </c>
      <c r="E13" s="129" t="s">
        <v>304</v>
      </c>
      <c r="F13" s="128" t="s">
        <v>300</v>
      </c>
      <c r="G13" s="129" t="s">
        <v>305</v>
      </c>
      <c r="H13" s="128" t="s">
        <v>281</v>
      </c>
      <c r="I13" s="128" t="s">
        <v>282</v>
      </c>
      <c r="J13" s="129" t="s">
        <v>306</v>
      </c>
    </row>
    <row r="14" ht="18.75" customHeight="1" spans="1:10">
      <c r="A14" s="227" t="s">
        <v>248</v>
      </c>
      <c r="B14" s="128" t="s">
        <v>307</v>
      </c>
      <c r="C14" s="128" t="s">
        <v>276</v>
      </c>
      <c r="D14" s="128" t="s">
        <v>284</v>
      </c>
      <c r="E14" s="129" t="s">
        <v>278</v>
      </c>
      <c r="F14" s="128" t="s">
        <v>279</v>
      </c>
      <c r="G14" s="129" t="s">
        <v>280</v>
      </c>
      <c r="H14" s="128" t="s">
        <v>281</v>
      </c>
      <c r="I14" s="128" t="s">
        <v>282</v>
      </c>
      <c r="J14" s="129" t="s">
        <v>308</v>
      </c>
    </row>
    <row r="15" ht="18.75" customHeight="1" spans="1:10">
      <c r="A15" s="227" t="s">
        <v>248</v>
      </c>
      <c r="B15" s="128" t="s">
        <v>307</v>
      </c>
      <c r="C15" s="128" t="s">
        <v>297</v>
      </c>
      <c r="D15" s="128" t="s">
        <v>298</v>
      </c>
      <c r="E15" s="129" t="s">
        <v>309</v>
      </c>
      <c r="F15" s="128" t="s">
        <v>300</v>
      </c>
      <c r="G15" s="129" t="s">
        <v>310</v>
      </c>
      <c r="H15" s="128" t="s">
        <v>311</v>
      </c>
      <c r="I15" s="128" t="s">
        <v>282</v>
      </c>
      <c r="J15" s="129" t="s">
        <v>312</v>
      </c>
    </row>
    <row r="16" ht="18.75" customHeight="1" spans="1:10">
      <c r="A16" s="227" t="s">
        <v>248</v>
      </c>
      <c r="B16" s="128" t="s">
        <v>307</v>
      </c>
      <c r="C16" s="128" t="s">
        <v>302</v>
      </c>
      <c r="D16" s="128" t="s">
        <v>303</v>
      </c>
      <c r="E16" s="129" t="s">
        <v>313</v>
      </c>
      <c r="F16" s="128" t="s">
        <v>279</v>
      </c>
      <c r="G16" s="129" t="s">
        <v>314</v>
      </c>
      <c r="H16" s="128" t="s">
        <v>281</v>
      </c>
      <c r="I16" s="128" t="s">
        <v>315</v>
      </c>
      <c r="J16" s="129" t="s">
        <v>316</v>
      </c>
    </row>
    <row r="17" ht="18.75" customHeight="1" spans="1:10">
      <c r="A17" s="227" t="s">
        <v>245</v>
      </c>
      <c r="B17" s="128" t="s">
        <v>317</v>
      </c>
      <c r="C17" s="128" t="s">
        <v>276</v>
      </c>
      <c r="D17" s="128" t="s">
        <v>277</v>
      </c>
      <c r="E17" s="129" t="s">
        <v>318</v>
      </c>
      <c r="F17" s="128" t="s">
        <v>300</v>
      </c>
      <c r="G17" s="129" t="s">
        <v>319</v>
      </c>
      <c r="H17" s="128" t="s">
        <v>320</v>
      </c>
      <c r="I17" s="128" t="s">
        <v>282</v>
      </c>
      <c r="J17" s="129" t="s">
        <v>321</v>
      </c>
    </row>
    <row r="18" ht="18.75" customHeight="1" spans="1:10">
      <c r="A18" s="227" t="s">
        <v>245</v>
      </c>
      <c r="B18" s="128" t="s">
        <v>317</v>
      </c>
      <c r="C18" s="128" t="s">
        <v>276</v>
      </c>
      <c r="D18" s="128" t="s">
        <v>284</v>
      </c>
      <c r="E18" s="129" t="s">
        <v>322</v>
      </c>
      <c r="F18" s="128" t="s">
        <v>300</v>
      </c>
      <c r="G18" s="129" t="s">
        <v>323</v>
      </c>
      <c r="H18" s="128" t="s">
        <v>281</v>
      </c>
      <c r="I18" s="128" t="s">
        <v>282</v>
      </c>
      <c r="J18" s="129" t="s">
        <v>324</v>
      </c>
    </row>
    <row r="19" ht="18.75" customHeight="1" spans="1:10">
      <c r="A19" s="227" t="s">
        <v>245</v>
      </c>
      <c r="B19" s="128" t="s">
        <v>317</v>
      </c>
      <c r="C19" s="128" t="s">
        <v>276</v>
      </c>
      <c r="D19" s="128" t="s">
        <v>284</v>
      </c>
      <c r="E19" s="129" t="s">
        <v>285</v>
      </c>
      <c r="F19" s="128" t="s">
        <v>286</v>
      </c>
      <c r="G19" s="129" t="s">
        <v>325</v>
      </c>
      <c r="H19" s="128" t="s">
        <v>281</v>
      </c>
      <c r="I19" s="128" t="s">
        <v>282</v>
      </c>
      <c r="J19" s="129" t="s">
        <v>326</v>
      </c>
    </row>
    <row r="20" ht="18.75" customHeight="1" spans="1:10">
      <c r="A20" s="227" t="s">
        <v>245</v>
      </c>
      <c r="B20" s="128" t="s">
        <v>317</v>
      </c>
      <c r="C20" s="128" t="s">
        <v>276</v>
      </c>
      <c r="D20" s="128" t="s">
        <v>327</v>
      </c>
      <c r="E20" s="129" t="s">
        <v>328</v>
      </c>
      <c r="F20" s="128" t="s">
        <v>286</v>
      </c>
      <c r="G20" s="129" t="s">
        <v>161</v>
      </c>
      <c r="H20" s="128" t="s">
        <v>311</v>
      </c>
      <c r="I20" s="128" t="s">
        <v>282</v>
      </c>
      <c r="J20" s="129" t="s">
        <v>329</v>
      </c>
    </row>
    <row r="21" ht="18.75" customHeight="1" spans="1:10">
      <c r="A21" s="227" t="s">
        <v>245</v>
      </c>
      <c r="B21" s="128" t="s">
        <v>317</v>
      </c>
      <c r="C21" s="128" t="s">
        <v>297</v>
      </c>
      <c r="D21" s="128" t="s">
        <v>298</v>
      </c>
      <c r="E21" s="129" t="s">
        <v>330</v>
      </c>
      <c r="F21" s="128" t="s">
        <v>300</v>
      </c>
      <c r="G21" s="129" t="s">
        <v>331</v>
      </c>
      <c r="H21" s="128" t="s">
        <v>281</v>
      </c>
      <c r="I21" s="128" t="s">
        <v>282</v>
      </c>
      <c r="J21" s="129" t="s">
        <v>332</v>
      </c>
    </row>
    <row r="22" ht="18.75" customHeight="1" spans="1:10">
      <c r="A22" s="227" t="s">
        <v>245</v>
      </c>
      <c r="B22" s="128" t="s">
        <v>317</v>
      </c>
      <c r="C22" s="128" t="s">
        <v>302</v>
      </c>
      <c r="D22" s="128" t="s">
        <v>303</v>
      </c>
      <c r="E22" s="129" t="s">
        <v>304</v>
      </c>
      <c r="F22" s="128" t="s">
        <v>300</v>
      </c>
      <c r="G22" s="129" t="s">
        <v>305</v>
      </c>
      <c r="H22" s="128" t="s">
        <v>281</v>
      </c>
      <c r="I22" s="128" t="s">
        <v>282</v>
      </c>
      <c r="J22" s="129" t="s">
        <v>306</v>
      </c>
    </row>
    <row r="23" ht="18.75" customHeight="1" spans="1:10">
      <c r="A23" s="227" t="s">
        <v>254</v>
      </c>
      <c r="B23" s="128" t="s">
        <v>333</v>
      </c>
      <c r="C23" s="128" t="s">
        <v>276</v>
      </c>
      <c r="D23" s="128" t="s">
        <v>277</v>
      </c>
      <c r="E23" s="129" t="s">
        <v>334</v>
      </c>
      <c r="F23" s="128" t="s">
        <v>300</v>
      </c>
      <c r="G23" s="129" t="s">
        <v>335</v>
      </c>
      <c r="H23" s="128" t="s">
        <v>336</v>
      </c>
      <c r="I23" s="128" t="s">
        <v>282</v>
      </c>
      <c r="J23" s="129" t="s">
        <v>321</v>
      </c>
    </row>
    <row r="24" ht="18.75" customHeight="1" spans="1:10">
      <c r="A24" s="227" t="s">
        <v>254</v>
      </c>
      <c r="B24" s="128" t="s">
        <v>333</v>
      </c>
      <c r="C24" s="128" t="s">
        <v>276</v>
      </c>
      <c r="D24" s="128" t="s">
        <v>284</v>
      </c>
      <c r="E24" s="129" t="s">
        <v>337</v>
      </c>
      <c r="F24" s="128" t="s">
        <v>286</v>
      </c>
      <c r="G24" s="129" t="s">
        <v>338</v>
      </c>
      <c r="H24" s="128" t="s">
        <v>311</v>
      </c>
      <c r="I24" s="128" t="s">
        <v>282</v>
      </c>
      <c r="J24" s="129" t="s">
        <v>339</v>
      </c>
    </row>
    <row r="25" ht="18.75" customHeight="1" spans="1:10">
      <c r="A25" s="227" t="s">
        <v>254</v>
      </c>
      <c r="B25" s="128" t="s">
        <v>333</v>
      </c>
      <c r="C25" s="128" t="s">
        <v>297</v>
      </c>
      <c r="D25" s="128" t="s">
        <v>298</v>
      </c>
      <c r="E25" s="129" t="s">
        <v>340</v>
      </c>
      <c r="F25" s="128" t="s">
        <v>300</v>
      </c>
      <c r="G25" s="129" t="s">
        <v>341</v>
      </c>
      <c r="H25" s="128" t="s">
        <v>342</v>
      </c>
      <c r="I25" s="128" t="s">
        <v>282</v>
      </c>
      <c r="J25" s="129" t="s">
        <v>301</v>
      </c>
    </row>
    <row r="26" ht="18.75" customHeight="1" spans="1:10">
      <c r="A26" s="227" t="s">
        <v>254</v>
      </c>
      <c r="B26" s="128" t="s">
        <v>333</v>
      </c>
      <c r="C26" s="128" t="s">
        <v>302</v>
      </c>
      <c r="D26" s="128" t="s">
        <v>303</v>
      </c>
      <c r="E26" s="129" t="s">
        <v>304</v>
      </c>
      <c r="F26" s="128" t="s">
        <v>300</v>
      </c>
      <c r="G26" s="129" t="s">
        <v>305</v>
      </c>
      <c r="H26" s="128" t="s">
        <v>281</v>
      </c>
      <c r="I26" s="128" t="s">
        <v>282</v>
      </c>
      <c r="J26" s="129" t="s">
        <v>306</v>
      </c>
    </row>
    <row r="27" ht="18.75" customHeight="1" spans="1:10">
      <c r="A27" s="227" t="s">
        <v>262</v>
      </c>
      <c r="B27" s="128" t="s">
        <v>343</v>
      </c>
      <c r="C27" s="128" t="s">
        <v>276</v>
      </c>
      <c r="D27" s="128" t="s">
        <v>277</v>
      </c>
      <c r="E27" s="129" t="s">
        <v>344</v>
      </c>
      <c r="F27" s="128" t="s">
        <v>300</v>
      </c>
      <c r="G27" s="129" t="s">
        <v>345</v>
      </c>
      <c r="H27" s="128" t="s">
        <v>346</v>
      </c>
      <c r="I27" s="128" t="s">
        <v>282</v>
      </c>
      <c r="J27" s="129" t="s">
        <v>347</v>
      </c>
    </row>
    <row r="28" ht="18.75" customHeight="1" spans="1:10">
      <c r="A28" s="227" t="s">
        <v>262</v>
      </c>
      <c r="B28" s="128" t="s">
        <v>343</v>
      </c>
      <c r="C28" s="128" t="s">
        <v>276</v>
      </c>
      <c r="D28" s="128" t="s">
        <v>284</v>
      </c>
      <c r="E28" s="129" t="s">
        <v>348</v>
      </c>
      <c r="F28" s="128" t="s">
        <v>286</v>
      </c>
      <c r="G28" s="129" t="s">
        <v>161</v>
      </c>
      <c r="H28" s="128" t="s">
        <v>311</v>
      </c>
      <c r="I28" s="128" t="s">
        <v>282</v>
      </c>
      <c r="J28" s="129" t="s">
        <v>349</v>
      </c>
    </row>
    <row r="29" ht="18.75" customHeight="1" spans="1:10">
      <c r="A29" s="227" t="s">
        <v>262</v>
      </c>
      <c r="B29" s="128" t="s">
        <v>343</v>
      </c>
      <c r="C29" s="128" t="s">
        <v>276</v>
      </c>
      <c r="D29" s="128" t="s">
        <v>292</v>
      </c>
      <c r="E29" s="129" t="s">
        <v>293</v>
      </c>
      <c r="F29" s="128" t="s">
        <v>286</v>
      </c>
      <c r="G29" s="129" t="s">
        <v>164</v>
      </c>
      <c r="H29" s="128" t="s">
        <v>295</v>
      </c>
      <c r="I29" s="128" t="s">
        <v>282</v>
      </c>
      <c r="J29" s="129" t="s">
        <v>350</v>
      </c>
    </row>
    <row r="30" ht="18.75" customHeight="1" spans="1:10">
      <c r="A30" s="227" t="s">
        <v>262</v>
      </c>
      <c r="B30" s="128" t="s">
        <v>343</v>
      </c>
      <c r="C30" s="128" t="s">
        <v>297</v>
      </c>
      <c r="D30" s="128" t="s">
        <v>298</v>
      </c>
      <c r="E30" s="129" t="s">
        <v>351</v>
      </c>
      <c r="F30" s="128" t="s">
        <v>300</v>
      </c>
      <c r="G30" s="129" t="s">
        <v>331</v>
      </c>
      <c r="H30" s="128" t="s">
        <v>281</v>
      </c>
      <c r="I30" s="128" t="s">
        <v>282</v>
      </c>
      <c r="J30" s="129" t="s">
        <v>352</v>
      </c>
    </row>
    <row r="31" ht="18.75" customHeight="1" spans="1:10">
      <c r="A31" s="227" t="s">
        <v>262</v>
      </c>
      <c r="B31" s="128" t="s">
        <v>343</v>
      </c>
      <c r="C31" s="128" t="s">
        <v>302</v>
      </c>
      <c r="D31" s="128" t="s">
        <v>303</v>
      </c>
      <c r="E31" s="129" t="s">
        <v>304</v>
      </c>
      <c r="F31" s="128" t="s">
        <v>300</v>
      </c>
      <c r="G31" s="129" t="s">
        <v>305</v>
      </c>
      <c r="H31" s="128" t="s">
        <v>281</v>
      </c>
      <c r="I31" s="128" t="s">
        <v>282</v>
      </c>
      <c r="J31" s="129" t="s">
        <v>306</v>
      </c>
    </row>
    <row r="32" ht="18.75" customHeight="1" spans="1:10">
      <c r="A32" s="227" t="s">
        <v>256</v>
      </c>
      <c r="B32" s="128" t="s">
        <v>353</v>
      </c>
      <c r="C32" s="128" t="s">
        <v>276</v>
      </c>
      <c r="D32" s="128" t="s">
        <v>277</v>
      </c>
      <c r="E32" s="129" t="s">
        <v>354</v>
      </c>
      <c r="F32" s="128" t="s">
        <v>300</v>
      </c>
      <c r="G32" s="129" t="s">
        <v>355</v>
      </c>
      <c r="H32" s="128" t="s">
        <v>356</v>
      </c>
      <c r="I32" s="128" t="s">
        <v>282</v>
      </c>
      <c r="J32" s="129" t="s">
        <v>357</v>
      </c>
    </row>
    <row r="33" ht="18.75" customHeight="1" spans="1:10">
      <c r="A33" s="227" t="s">
        <v>256</v>
      </c>
      <c r="B33" s="128" t="s">
        <v>353</v>
      </c>
      <c r="C33" s="128" t="s">
        <v>276</v>
      </c>
      <c r="D33" s="128" t="s">
        <v>284</v>
      </c>
      <c r="E33" s="129" t="s">
        <v>358</v>
      </c>
      <c r="F33" s="128" t="s">
        <v>286</v>
      </c>
      <c r="G33" s="129" t="s">
        <v>161</v>
      </c>
      <c r="H33" s="128" t="s">
        <v>311</v>
      </c>
      <c r="I33" s="128" t="s">
        <v>282</v>
      </c>
      <c r="J33" s="129" t="s">
        <v>359</v>
      </c>
    </row>
    <row r="34" ht="18.75" customHeight="1" spans="1:10">
      <c r="A34" s="227" t="s">
        <v>256</v>
      </c>
      <c r="B34" s="128" t="s">
        <v>353</v>
      </c>
      <c r="C34" s="128" t="s">
        <v>276</v>
      </c>
      <c r="D34" s="128" t="s">
        <v>284</v>
      </c>
      <c r="E34" s="129" t="s">
        <v>360</v>
      </c>
      <c r="F34" s="128" t="s">
        <v>279</v>
      </c>
      <c r="G34" s="129" t="s">
        <v>331</v>
      </c>
      <c r="H34" s="128" t="s">
        <v>295</v>
      </c>
      <c r="I34" s="128" t="s">
        <v>282</v>
      </c>
      <c r="J34" s="129" t="s">
        <v>361</v>
      </c>
    </row>
    <row r="35" ht="18.75" customHeight="1" spans="1:10">
      <c r="A35" s="227" t="s">
        <v>256</v>
      </c>
      <c r="B35" s="128" t="s">
        <v>353</v>
      </c>
      <c r="C35" s="128" t="s">
        <v>297</v>
      </c>
      <c r="D35" s="128" t="s">
        <v>298</v>
      </c>
      <c r="E35" s="129" t="s">
        <v>362</v>
      </c>
      <c r="F35" s="128" t="s">
        <v>300</v>
      </c>
      <c r="G35" s="129" t="s">
        <v>363</v>
      </c>
      <c r="H35" s="128" t="s">
        <v>281</v>
      </c>
      <c r="I35" s="128" t="s">
        <v>282</v>
      </c>
      <c r="J35" s="129" t="s">
        <v>364</v>
      </c>
    </row>
    <row r="36" ht="18.75" customHeight="1" spans="1:10">
      <c r="A36" s="227" t="s">
        <v>256</v>
      </c>
      <c r="B36" s="128" t="s">
        <v>353</v>
      </c>
      <c r="C36" s="128" t="s">
        <v>302</v>
      </c>
      <c r="D36" s="128" t="s">
        <v>303</v>
      </c>
      <c r="E36" s="129" t="s">
        <v>304</v>
      </c>
      <c r="F36" s="128" t="s">
        <v>300</v>
      </c>
      <c r="G36" s="129" t="s">
        <v>305</v>
      </c>
      <c r="H36" s="128" t="s">
        <v>281</v>
      </c>
      <c r="I36" s="128" t="s">
        <v>315</v>
      </c>
      <c r="J36" s="129" t="s">
        <v>306</v>
      </c>
    </row>
    <row r="37" ht="18.75" customHeight="1" spans="1:10">
      <c r="A37" s="227" t="s">
        <v>252</v>
      </c>
      <c r="B37" s="128" t="s">
        <v>365</v>
      </c>
      <c r="C37" s="128" t="s">
        <v>276</v>
      </c>
      <c r="D37" s="128" t="s">
        <v>277</v>
      </c>
      <c r="E37" s="129" t="s">
        <v>318</v>
      </c>
      <c r="F37" s="128" t="s">
        <v>300</v>
      </c>
      <c r="G37" s="129" t="s">
        <v>366</v>
      </c>
      <c r="H37" s="128" t="s">
        <v>320</v>
      </c>
      <c r="I37" s="128" t="s">
        <v>282</v>
      </c>
      <c r="J37" s="129" t="s">
        <v>321</v>
      </c>
    </row>
    <row r="38" ht="18.75" customHeight="1" spans="1:10">
      <c r="A38" s="227" t="s">
        <v>252</v>
      </c>
      <c r="B38" s="128" t="s">
        <v>365</v>
      </c>
      <c r="C38" s="128" t="s">
        <v>276</v>
      </c>
      <c r="D38" s="128" t="s">
        <v>284</v>
      </c>
      <c r="E38" s="129" t="s">
        <v>367</v>
      </c>
      <c r="F38" s="128" t="s">
        <v>286</v>
      </c>
      <c r="G38" s="129" t="s">
        <v>325</v>
      </c>
      <c r="H38" s="128" t="s">
        <v>281</v>
      </c>
      <c r="I38" s="128" t="s">
        <v>282</v>
      </c>
      <c r="J38" s="129" t="s">
        <v>368</v>
      </c>
    </row>
    <row r="39" ht="18.75" customHeight="1" spans="1:10">
      <c r="A39" s="227" t="s">
        <v>252</v>
      </c>
      <c r="B39" s="128" t="s">
        <v>365</v>
      </c>
      <c r="C39" s="128" t="s">
        <v>297</v>
      </c>
      <c r="D39" s="128" t="s">
        <v>298</v>
      </c>
      <c r="E39" s="129" t="s">
        <v>362</v>
      </c>
      <c r="F39" s="128" t="s">
        <v>300</v>
      </c>
      <c r="G39" s="129" t="s">
        <v>369</v>
      </c>
      <c r="H39" s="128" t="s">
        <v>281</v>
      </c>
      <c r="I39" s="128" t="s">
        <v>282</v>
      </c>
      <c r="J39" s="129" t="s">
        <v>364</v>
      </c>
    </row>
    <row r="40" ht="18.75" customHeight="1" spans="1:10">
      <c r="A40" s="227" t="s">
        <v>252</v>
      </c>
      <c r="B40" s="128" t="s">
        <v>365</v>
      </c>
      <c r="C40" s="128" t="s">
        <v>297</v>
      </c>
      <c r="D40" s="128" t="s">
        <v>298</v>
      </c>
      <c r="E40" s="129" t="s">
        <v>370</v>
      </c>
      <c r="F40" s="128" t="s">
        <v>300</v>
      </c>
      <c r="G40" s="129" t="s">
        <v>371</v>
      </c>
      <c r="H40" s="128" t="s">
        <v>346</v>
      </c>
      <c r="I40" s="128" t="s">
        <v>282</v>
      </c>
      <c r="J40" s="129" t="s">
        <v>372</v>
      </c>
    </row>
    <row r="41" ht="18.75" customHeight="1" spans="1:10">
      <c r="A41" s="227" t="s">
        <v>252</v>
      </c>
      <c r="B41" s="128" t="s">
        <v>365</v>
      </c>
      <c r="C41" s="128" t="s">
        <v>302</v>
      </c>
      <c r="D41" s="128" t="s">
        <v>303</v>
      </c>
      <c r="E41" s="129" t="s">
        <v>304</v>
      </c>
      <c r="F41" s="128" t="s">
        <v>300</v>
      </c>
      <c r="G41" s="129" t="s">
        <v>305</v>
      </c>
      <c r="H41" s="128" t="s">
        <v>281</v>
      </c>
      <c r="I41" s="128" t="s">
        <v>282</v>
      </c>
      <c r="J41" s="129" t="s">
        <v>306</v>
      </c>
    </row>
  </sheetData>
  <mergeCells count="16">
    <mergeCell ref="A2:J2"/>
    <mergeCell ref="A3:H3"/>
    <mergeCell ref="A8:A13"/>
    <mergeCell ref="A14:A16"/>
    <mergeCell ref="A17:A22"/>
    <mergeCell ref="A23:A26"/>
    <mergeCell ref="A27:A31"/>
    <mergeCell ref="A32:A36"/>
    <mergeCell ref="A37:A41"/>
    <mergeCell ref="B8:B13"/>
    <mergeCell ref="B14:B16"/>
    <mergeCell ref="B17:B22"/>
    <mergeCell ref="B23:B26"/>
    <mergeCell ref="B27:B31"/>
    <mergeCell ref="B32:B36"/>
    <mergeCell ref="B37:B4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C15" sqref="C15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53.5714285714286" customWidth="1"/>
    <col min="4" max="6" width="28.5714285714286" customWidth="1"/>
  </cols>
  <sheetData>
    <row r="1" ht="15.75" customHeight="1" spans="1:6">
      <c r="A1" s="103">
        <v>1</v>
      </c>
      <c r="B1" s="104">
        <v>0</v>
      </c>
      <c r="C1" s="103">
        <v>1</v>
      </c>
      <c r="D1" s="105"/>
      <c r="E1" s="105"/>
      <c r="F1" s="34" t="s">
        <v>373</v>
      </c>
    </row>
    <row r="2" ht="36.75" customHeight="1" spans="1:6">
      <c r="A2" s="106" t="str">
        <f>"2025"&amp;"年部门政府性基金预算支出预算表"</f>
        <v>2025年部门政府性基金预算支出预算表</v>
      </c>
      <c r="B2" s="107" t="s">
        <v>374</v>
      </c>
      <c r="C2" s="108"/>
      <c r="D2" s="109"/>
      <c r="E2" s="109"/>
      <c r="F2" s="109"/>
    </row>
    <row r="3" ht="18.75" customHeight="1" spans="1:6">
      <c r="A3" s="6" t="str">
        <f>"单位名称："&amp;"双江拉祜族佤族布朗族傣族自治县融媒体中心"</f>
        <v>单位名称：双江拉祜族佤族布朗族傣族自治县融媒体中心</v>
      </c>
      <c r="B3" s="6" t="s">
        <v>375</v>
      </c>
      <c r="C3" s="103"/>
      <c r="D3" s="105"/>
      <c r="E3" s="105"/>
      <c r="F3" s="34" t="s">
        <v>1</v>
      </c>
    </row>
    <row r="4" ht="18.75" customHeight="1" spans="1:6">
      <c r="A4" s="110" t="s">
        <v>181</v>
      </c>
      <c r="B4" s="111" t="s">
        <v>73</v>
      </c>
      <c r="C4" s="112" t="s">
        <v>74</v>
      </c>
      <c r="D4" s="12" t="s">
        <v>376</v>
      </c>
      <c r="E4" s="12"/>
      <c r="F4" s="13"/>
    </row>
    <row r="5" ht="18.75" customHeight="1" spans="1:6">
      <c r="A5" s="113"/>
      <c r="B5" s="114"/>
      <c r="C5" s="115"/>
      <c r="D5" s="96" t="s">
        <v>56</v>
      </c>
      <c r="E5" s="96" t="s">
        <v>75</v>
      </c>
      <c r="F5" s="96" t="s">
        <v>76</v>
      </c>
    </row>
    <row r="6" ht="18.75" customHeight="1" spans="1:6">
      <c r="A6" s="116">
        <v>1</v>
      </c>
      <c r="B6" s="117" t="s">
        <v>162</v>
      </c>
      <c r="C6" s="118">
        <v>3</v>
      </c>
      <c r="D6" s="119">
        <v>4</v>
      </c>
      <c r="E6" s="119">
        <v>5</v>
      </c>
      <c r="F6" s="119">
        <v>6</v>
      </c>
    </row>
    <row r="7" ht="18.75" customHeight="1" spans="1:6">
      <c r="A7" s="120"/>
      <c r="B7" s="84"/>
      <c r="C7" s="84"/>
      <c r="D7" s="23"/>
      <c r="E7" s="23"/>
      <c r="F7" s="23"/>
    </row>
    <row r="8" ht="18.75" customHeight="1" spans="1:6">
      <c r="A8" s="120"/>
      <c r="B8" s="84"/>
      <c r="C8" s="84"/>
      <c r="D8" s="23"/>
      <c r="E8" s="23"/>
      <c r="F8" s="23"/>
    </row>
    <row r="9" ht="18.75" customHeight="1" spans="1:6">
      <c r="A9" s="121" t="s">
        <v>56</v>
      </c>
      <c r="B9" s="122"/>
      <c r="C9" s="26"/>
      <c r="D9" s="23"/>
      <c r="E9" s="23"/>
      <c r="F9" s="23"/>
    </row>
    <row r="10" customHeight="1" spans="1:1">
      <c r="A10" t="s">
        <v>377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5"/>
  <sheetViews>
    <sheetView showZeros="0" topLeftCell="A2" workbookViewId="0">
      <selection activeCell="B36" sqref="B36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2"/>
      <c r="P1" s="32"/>
      <c r="Q1" s="34" t="s">
        <v>378</v>
      </c>
    </row>
    <row r="2" ht="35.25" customHeight="1" spans="1:17">
      <c r="A2" s="35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71"/>
      <c r="L2" s="5"/>
      <c r="M2" s="5"/>
      <c r="N2" s="5"/>
      <c r="O2" s="71"/>
      <c r="P2" s="71"/>
      <c r="Q2" s="5"/>
    </row>
    <row r="3" ht="18.75" customHeight="1" spans="1:17">
      <c r="A3" s="36" t="str">
        <f>"单位名称："&amp;"双江拉祜族佤族布朗族傣族自治县融媒体中心"</f>
        <v>单位名称：双江拉祜族佤族布朗族傣族自治县融媒体中心</v>
      </c>
      <c r="B3" s="8"/>
      <c r="C3" s="8"/>
      <c r="D3" s="8"/>
      <c r="E3" s="8"/>
      <c r="F3" s="8"/>
      <c r="G3" s="8"/>
      <c r="H3" s="8"/>
      <c r="I3" s="8"/>
      <c r="J3" s="8"/>
      <c r="O3" s="89"/>
      <c r="P3" s="89"/>
      <c r="Q3" s="34" t="s">
        <v>168</v>
      </c>
    </row>
    <row r="4" ht="18.75" customHeight="1" spans="1:17">
      <c r="A4" s="10" t="s">
        <v>379</v>
      </c>
      <c r="B4" s="74" t="s">
        <v>380</v>
      </c>
      <c r="C4" s="74" t="s">
        <v>381</v>
      </c>
      <c r="D4" s="74" t="s">
        <v>382</v>
      </c>
      <c r="E4" s="74" t="s">
        <v>383</v>
      </c>
      <c r="F4" s="74" t="s">
        <v>384</v>
      </c>
      <c r="G4" s="40" t="s">
        <v>188</v>
      </c>
      <c r="H4" s="40"/>
      <c r="I4" s="40"/>
      <c r="J4" s="40"/>
      <c r="K4" s="76"/>
      <c r="L4" s="40"/>
      <c r="M4" s="40"/>
      <c r="N4" s="40"/>
      <c r="O4" s="91"/>
      <c r="P4" s="76"/>
      <c r="Q4" s="41"/>
    </row>
    <row r="5" ht="18.75" customHeight="1" spans="1:17">
      <c r="A5" s="15"/>
      <c r="B5" s="77"/>
      <c r="C5" s="77"/>
      <c r="D5" s="77"/>
      <c r="E5" s="77"/>
      <c r="F5" s="77"/>
      <c r="G5" s="77" t="s">
        <v>56</v>
      </c>
      <c r="H5" s="77" t="s">
        <v>59</v>
      </c>
      <c r="I5" s="77" t="s">
        <v>385</v>
      </c>
      <c r="J5" s="77" t="s">
        <v>386</v>
      </c>
      <c r="K5" s="100" t="s">
        <v>387</v>
      </c>
      <c r="L5" s="92" t="s">
        <v>78</v>
      </c>
      <c r="M5" s="92"/>
      <c r="N5" s="92"/>
      <c r="O5" s="101"/>
      <c r="P5" s="102"/>
      <c r="Q5" s="79"/>
    </row>
    <row r="6" ht="27" customHeight="1" spans="1:17">
      <c r="A6" s="17"/>
      <c r="B6" s="79"/>
      <c r="C6" s="79"/>
      <c r="D6" s="79"/>
      <c r="E6" s="79"/>
      <c r="F6" s="79"/>
      <c r="G6" s="79"/>
      <c r="H6" s="79" t="s">
        <v>58</v>
      </c>
      <c r="I6" s="79"/>
      <c r="J6" s="79"/>
      <c r="K6" s="80"/>
      <c r="L6" s="79" t="s">
        <v>58</v>
      </c>
      <c r="M6" s="79" t="s">
        <v>65</v>
      </c>
      <c r="N6" s="79" t="s">
        <v>196</v>
      </c>
      <c r="O6" s="95" t="s">
        <v>67</v>
      </c>
      <c r="P6" s="80" t="s">
        <v>68</v>
      </c>
      <c r="Q6" s="79" t="s">
        <v>69</v>
      </c>
    </row>
    <row r="7" ht="18.75" customHeight="1" spans="1:17">
      <c r="A7" s="29">
        <v>1</v>
      </c>
      <c r="B7" s="96">
        <v>2</v>
      </c>
      <c r="C7" s="96">
        <v>3</v>
      </c>
      <c r="D7" s="29">
        <v>4</v>
      </c>
      <c r="E7" s="96">
        <v>5</v>
      </c>
      <c r="F7" s="96">
        <v>6</v>
      </c>
      <c r="G7" s="29">
        <v>7</v>
      </c>
      <c r="H7" s="96">
        <v>8</v>
      </c>
      <c r="I7" s="96">
        <v>9</v>
      </c>
      <c r="J7" s="29">
        <v>10</v>
      </c>
      <c r="K7" s="96">
        <v>11</v>
      </c>
      <c r="L7" s="96">
        <v>12</v>
      </c>
      <c r="M7" s="29">
        <v>13</v>
      </c>
      <c r="N7" s="96">
        <v>14</v>
      </c>
      <c r="O7" s="96">
        <v>15</v>
      </c>
      <c r="P7" s="29">
        <v>16</v>
      </c>
      <c r="Q7" s="96">
        <v>17</v>
      </c>
    </row>
    <row r="8" ht="18.75" customHeight="1" spans="1:17">
      <c r="A8" s="82" t="s">
        <v>71</v>
      </c>
      <c r="B8" s="83"/>
      <c r="C8" s="83"/>
      <c r="D8" s="83"/>
      <c r="E8" s="97"/>
      <c r="F8" s="23">
        <v>48200</v>
      </c>
      <c r="G8" s="23">
        <v>51200</v>
      </c>
      <c r="H8" s="23">
        <v>51200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98" t="s">
        <v>71</v>
      </c>
      <c r="B9" s="83"/>
      <c r="C9" s="83"/>
      <c r="D9" s="83"/>
      <c r="E9" s="97"/>
      <c r="F9" s="23">
        <v>48200</v>
      </c>
      <c r="G9" s="23">
        <v>51200</v>
      </c>
      <c r="H9" s="23">
        <v>51200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28" t="s">
        <v>252</v>
      </c>
      <c r="B10" s="83" t="s">
        <v>388</v>
      </c>
      <c r="C10" s="83" t="s">
        <v>389</v>
      </c>
      <c r="D10" s="83" t="s">
        <v>390</v>
      </c>
      <c r="E10" s="97">
        <v>1</v>
      </c>
      <c r="F10" s="23">
        <v>9000</v>
      </c>
      <c r="G10" s="23">
        <v>9000</v>
      </c>
      <c r="H10" s="23">
        <v>9000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28" t="s">
        <v>252</v>
      </c>
      <c r="B11" s="83" t="s">
        <v>391</v>
      </c>
      <c r="C11" s="83" t="s">
        <v>392</v>
      </c>
      <c r="D11" s="83" t="s">
        <v>393</v>
      </c>
      <c r="E11" s="97">
        <v>40</v>
      </c>
      <c r="F11" s="23">
        <v>7200</v>
      </c>
      <c r="G11" s="23">
        <v>7200</v>
      </c>
      <c r="H11" s="23">
        <v>7200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28" t="s">
        <v>236</v>
      </c>
      <c r="B12" s="83" t="s">
        <v>394</v>
      </c>
      <c r="C12" s="83" t="s">
        <v>395</v>
      </c>
      <c r="D12" s="83" t="s">
        <v>346</v>
      </c>
      <c r="E12" s="97">
        <v>1</v>
      </c>
      <c r="F12" s="23">
        <v>14000</v>
      </c>
      <c r="G12" s="23">
        <v>14000</v>
      </c>
      <c r="H12" s="23">
        <v>14000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28" t="s">
        <v>236</v>
      </c>
      <c r="B13" s="83" t="s">
        <v>396</v>
      </c>
      <c r="C13" s="83" t="s">
        <v>397</v>
      </c>
      <c r="D13" s="83" t="s">
        <v>398</v>
      </c>
      <c r="E13" s="97">
        <v>1</v>
      </c>
      <c r="F13" s="23"/>
      <c r="G13" s="23">
        <v>3000</v>
      </c>
      <c r="H13" s="23">
        <v>3000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228" t="s">
        <v>256</v>
      </c>
      <c r="B14" s="83" t="s">
        <v>399</v>
      </c>
      <c r="C14" s="83" t="s">
        <v>400</v>
      </c>
      <c r="D14" s="83" t="s">
        <v>390</v>
      </c>
      <c r="E14" s="97">
        <v>3</v>
      </c>
      <c r="F14" s="23">
        <v>18000</v>
      </c>
      <c r="G14" s="23">
        <v>18000</v>
      </c>
      <c r="H14" s="23">
        <v>18000</v>
      </c>
      <c r="I14" s="23"/>
      <c r="J14" s="23"/>
      <c r="K14" s="23"/>
      <c r="L14" s="23"/>
      <c r="M14" s="23"/>
      <c r="N14" s="23"/>
      <c r="O14" s="23"/>
      <c r="P14" s="23"/>
      <c r="Q14" s="23"/>
    </row>
    <row r="15" ht="18.75" customHeight="1" spans="1:17">
      <c r="A15" s="85" t="s">
        <v>56</v>
      </c>
      <c r="B15" s="26"/>
      <c r="C15" s="26"/>
      <c r="D15" s="26"/>
      <c r="E15" s="26"/>
      <c r="F15" s="23">
        <v>48200</v>
      </c>
      <c r="G15" s="23">
        <v>51200</v>
      </c>
      <c r="H15" s="23">
        <v>51200</v>
      </c>
      <c r="I15" s="23"/>
      <c r="J15" s="23"/>
      <c r="K15" s="23"/>
      <c r="L15" s="23"/>
      <c r="M15" s="23"/>
      <c r="N15" s="23"/>
      <c r="O15" s="23"/>
      <c r="P15" s="23"/>
      <c r="Q15" s="23"/>
    </row>
  </sheetData>
  <mergeCells count="16">
    <mergeCell ref="A2:Q2"/>
    <mergeCell ref="A3:F3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1"/>
  <sheetViews>
    <sheetView showZeros="0" workbookViewId="0">
      <selection activeCell="D20" sqref="D20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3.5" customHeight="1" spans="1:14">
      <c r="A1" s="67"/>
      <c r="B1" s="67"/>
      <c r="C1" s="68"/>
      <c r="D1" s="67"/>
      <c r="E1" s="67"/>
      <c r="F1" s="67"/>
      <c r="G1" s="67"/>
      <c r="H1" s="69"/>
      <c r="I1" s="62"/>
      <c r="J1" s="62"/>
      <c r="K1" s="62"/>
      <c r="L1" s="32"/>
      <c r="M1" s="87"/>
      <c r="N1" s="88" t="s">
        <v>401</v>
      </c>
    </row>
    <row r="2" ht="34.5" customHeight="1" spans="1:14">
      <c r="A2" s="35" t="str">
        <f>"2025"&amp;"年部门政府购买服务预算表"</f>
        <v>2025年部门政府购买服务预算表</v>
      </c>
      <c r="B2" s="70"/>
      <c r="C2" s="71"/>
      <c r="D2" s="70"/>
      <c r="E2" s="70"/>
      <c r="F2" s="70"/>
      <c r="G2" s="70"/>
      <c r="H2" s="72"/>
      <c r="I2" s="70"/>
      <c r="J2" s="70"/>
      <c r="K2" s="70"/>
      <c r="L2" s="71"/>
      <c r="M2" s="72"/>
      <c r="N2" s="70"/>
    </row>
    <row r="3" ht="18.75" customHeight="1" spans="1:14">
      <c r="A3" s="59" t="str">
        <f>"单位名称："&amp;"双江拉祜族佤族布朗族傣族自治县融媒体中心"</f>
        <v>单位名称：双江拉祜族佤族布朗族傣族自治县融媒体中心</v>
      </c>
      <c r="B3" s="60"/>
      <c r="C3" s="73"/>
      <c r="D3" s="60"/>
      <c r="E3" s="60"/>
      <c r="F3" s="60"/>
      <c r="G3" s="60"/>
      <c r="H3" s="69"/>
      <c r="I3" s="62"/>
      <c r="J3" s="62"/>
      <c r="K3" s="62"/>
      <c r="L3" s="89"/>
      <c r="M3" s="90"/>
      <c r="N3" s="88" t="s">
        <v>168</v>
      </c>
    </row>
    <row r="4" ht="18.75" customHeight="1" spans="1:14">
      <c r="A4" s="10" t="s">
        <v>379</v>
      </c>
      <c r="B4" s="74" t="s">
        <v>402</v>
      </c>
      <c r="C4" s="75" t="s">
        <v>403</v>
      </c>
      <c r="D4" s="40" t="s">
        <v>188</v>
      </c>
      <c r="E4" s="40"/>
      <c r="F4" s="40"/>
      <c r="G4" s="40"/>
      <c r="H4" s="76"/>
      <c r="I4" s="40"/>
      <c r="J4" s="40"/>
      <c r="K4" s="40"/>
      <c r="L4" s="91"/>
      <c r="M4" s="76"/>
      <c r="N4" s="41"/>
    </row>
    <row r="5" ht="18.75" customHeight="1" spans="1:14">
      <c r="A5" s="15"/>
      <c r="B5" s="77"/>
      <c r="C5" s="78"/>
      <c r="D5" s="77" t="s">
        <v>56</v>
      </c>
      <c r="E5" s="77" t="s">
        <v>59</v>
      </c>
      <c r="F5" s="77" t="s">
        <v>404</v>
      </c>
      <c r="G5" s="77" t="s">
        <v>386</v>
      </c>
      <c r="H5" s="78" t="s">
        <v>387</v>
      </c>
      <c r="I5" s="92" t="s">
        <v>78</v>
      </c>
      <c r="J5" s="92"/>
      <c r="K5" s="92"/>
      <c r="L5" s="93"/>
      <c r="M5" s="94"/>
      <c r="N5" s="79"/>
    </row>
    <row r="6" ht="27" customHeight="1" spans="1:14">
      <c r="A6" s="17"/>
      <c r="B6" s="79"/>
      <c r="C6" s="80"/>
      <c r="D6" s="79"/>
      <c r="E6" s="79"/>
      <c r="F6" s="79"/>
      <c r="G6" s="79"/>
      <c r="H6" s="80"/>
      <c r="I6" s="79" t="s">
        <v>58</v>
      </c>
      <c r="J6" s="79" t="s">
        <v>65</v>
      </c>
      <c r="K6" s="79" t="s">
        <v>196</v>
      </c>
      <c r="L6" s="95" t="s">
        <v>67</v>
      </c>
      <c r="M6" s="80" t="s">
        <v>68</v>
      </c>
      <c r="N6" s="79" t="s">
        <v>69</v>
      </c>
    </row>
    <row r="7" ht="18.75" customHeight="1" spans="1:14">
      <c r="A7" s="81">
        <v>1</v>
      </c>
      <c r="B7" s="81">
        <v>2</v>
      </c>
      <c r="C7" s="81">
        <v>3</v>
      </c>
      <c r="D7" s="81">
        <v>4</v>
      </c>
      <c r="E7" s="81">
        <v>5</v>
      </c>
      <c r="F7" s="81">
        <v>6</v>
      </c>
      <c r="G7" s="81">
        <v>7</v>
      </c>
      <c r="H7" s="81">
        <v>8</v>
      </c>
      <c r="I7" s="81">
        <v>9</v>
      </c>
      <c r="J7" s="81">
        <v>10</v>
      </c>
      <c r="K7" s="81">
        <v>11</v>
      </c>
      <c r="L7" s="81">
        <v>12</v>
      </c>
      <c r="M7" s="81">
        <v>13</v>
      </c>
      <c r="N7" s="81">
        <v>14</v>
      </c>
    </row>
    <row r="8" ht="18.75" customHeight="1" spans="1:14">
      <c r="A8" s="82"/>
      <c r="B8" s="83"/>
      <c r="C8" s="84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2"/>
      <c r="B9" s="83"/>
      <c r="C9" s="84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5" t="s">
        <v>56</v>
      </c>
      <c r="B10" s="26"/>
      <c r="C10" s="8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405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7"/>
  <sheetViews>
    <sheetView showZeros="0" workbookViewId="0">
      <selection activeCell="D13" sqref="D13"/>
    </sheetView>
  </sheetViews>
  <sheetFormatPr defaultColWidth="9.14285714285714" defaultRowHeight="14.25" customHeight="1" outlineLevelRow="6" outlineLevelCol="7"/>
  <cols>
    <col min="1" max="1" width="37.7142857142857" customWidth="1"/>
    <col min="2" max="4" width="22.847619047619" customWidth="1"/>
    <col min="5" max="8" width="20.847619047619" customWidth="1"/>
  </cols>
  <sheetData>
    <row r="1" ht="13.5" customHeight="1" spans="1:8">
      <c r="A1" s="2"/>
      <c r="B1" s="2"/>
      <c r="C1" s="2"/>
      <c r="D1" s="57"/>
      <c r="H1" s="32" t="s">
        <v>406</v>
      </c>
    </row>
    <row r="2" ht="27.75" customHeight="1" spans="1:8">
      <c r="A2" s="58" t="str">
        <f>"2025"&amp;"年县对下转移支付预算表"</f>
        <v>2025年县对下转移支付预算表</v>
      </c>
      <c r="B2" s="5"/>
      <c r="C2" s="5"/>
      <c r="D2" s="5"/>
      <c r="E2" s="5"/>
      <c r="F2" s="5"/>
      <c r="G2" s="5"/>
      <c r="H2" s="5"/>
    </row>
    <row r="3" ht="18.75" customHeight="1" spans="1:8">
      <c r="A3" s="59" t="str">
        <f>"单位名称："&amp;"双江拉祜族佤族布朗族傣族自治县融媒体中心"</f>
        <v>单位名称：双江拉祜族佤族布朗族傣族自治县融媒体中心</v>
      </c>
      <c r="B3" s="60"/>
      <c r="C3" s="60"/>
      <c r="D3" s="61"/>
      <c r="E3" s="62"/>
      <c r="F3" s="62"/>
      <c r="G3" s="62"/>
      <c r="H3" s="32" t="s">
        <v>168</v>
      </c>
    </row>
    <row r="4" ht="18.75" customHeight="1" spans="1:8">
      <c r="A4" s="27" t="s">
        <v>407</v>
      </c>
      <c r="B4" s="11" t="s">
        <v>188</v>
      </c>
      <c r="C4" s="12"/>
      <c r="D4" s="12"/>
      <c r="E4" s="11" t="s">
        <v>408</v>
      </c>
      <c r="F4" s="12"/>
      <c r="G4" s="12"/>
      <c r="H4" s="13"/>
    </row>
    <row r="5" ht="18.75" customHeight="1" spans="1:8">
      <c r="A5" s="29"/>
      <c r="B5" s="28" t="s">
        <v>56</v>
      </c>
      <c r="C5" s="10" t="s">
        <v>59</v>
      </c>
      <c r="D5" s="63" t="s">
        <v>404</v>
      </c>
      <c r="E5" s="64" t="s">
        <v>409</v>
      </c>
      <c r="F5" s="64" t="s">
        <v>409</v>
      </c>
      <c r="G5" s="64" t="s">
        <v>409</v>
      </c>
      <c r="H5" s="65" t="s">
        <v>409</v>
      </c>
    </row>
    <row r="6" ht="18.75" customHeight="1" spans="1:8">
      <c r="A6" s="64">
        <v>1</v>
      </c>
      <c r="B6" s="64">
        <v>2</v>
      </c>
      <c r="C6" s="64">
        <v>3</v>
      </c>
      <c r="D6" s="66">
        <v>4</v>
      </c>
      <c r="E6" s="64">
        <v>5</v>
      </c>
      <c r="F6" s="64">
        <v>6</v>
      </c>
      <c r="G6" s="64">
        <v>7</v>
      </c>
      <c r="H6" s="64">
        <v>8</v>
      </c>
    </row>
    <row r="7" customHeight="1" spans="1:1">
      <c r="A7" t="s">
        <v>410</v>
      </c>
    </row>
  </sheetData>
  <mergeCells count="5">
    <mergeCell ref="A2:H2"/>
    <mergeCell ref="A3:G3"/>
    <mergeCell ref="B4:D4"/>
    <mergeCell ref="E4:H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6"/>
  <sheetViews>
    <sheetView showZeros="0" workbookViewId="0">
      <selection activeCell="A6" sqref="A6:D6"/>
    </sheetView>
  </sheetViews>
  <sheetFormatPr defaultColWidth="9.14285714285714" defaultRowHeight="12" customHeight="1" outlineLevelRow="5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9.5" customHeight="1" spans="10:10">
      <c r="J1" s="32" t="s">
        <v>411</v>
      </c>
    </row>
    <row r="2" ht="36" customHeight="1" spans="1:10">
      <c r="A2" s="4" t="str">
        <f>"2025"&amp;"年县对下转移支付绩效目标表"</f>
        <v>2025年县对下转移支付绩效目标表</v>
      </c>
      <c r="B2" s="5"/>
      <c r="C2" s="5"/>
      <c r="D2" s="5"/>
      <c r="E2" s="5"/>
      <c r="F2" s="48"/>
      <c r="G2" s="5"/>
      <c r="H2" s="48"/>
      <c r="I2" s="48"/>
      <c r="J2" s="5"/>
    </row>
    <row r="3" ht="18.75" customHeight="1" spans="1:8">
      <c r="A3" s="49" t="str">
        <f>"单位名称："&amp;"双江拉祜族佤族布朗族傣族自治县融媒体中心"</f>
        <v>单位名称：双江拉祜族佤族布朗族傣族自治县融媒体中心</v>
      </c>
      <c r="B3" s="50"/>
      <c r="C3" s="50"/>
      <c r="D3" s="50"/>
      <c r="E3" s="50"/>
      <c r="F3" s="51"/>
      <c r="G3" s="50"/>
      <c r="H3" s="51"/>
    </row>
    <row r="4" ht="18.75" customHeight="1" spans="1:10">
      <c r="A4" s="42" t="s">
        <v>265</v>
      </c>
      <c r="B4" s="42" t="s">
        <v>266</v>
      </c>
      <c r="C4" s="42" t="s">
        <v>267</v>
      </c>
      <c r="D4" s="42" t="s">
        <v>268</v>
      </c>
      <c r="E4" s="42" t="s">
        <v>269</v>
      </c>
      <c r="F4" s="52" t="s">
        <v>270</v>
      </c>
      <c r="G4" s="42" t="s">
        <v>271</v>
      </c>
      <c r="H4" s="52" t="s">
        <v>272</v>
      </c>
      <c r="I4" s="52" t="s">
        <v>273</v>
      </c>
      <c r="J4" s="42" t="s">
        <v>274</v>
      </c>
    </row>
    <row r="5" ht="18.75" customHeight="1" spans="1:10">
      <c r="A5" s="53">
        <v>1</v>
      </c>
      <c r="B5" s="53">
        <v>2</v>
      </c>
      <c r="C5" s="53">
        <v>3</v>
      </c>
      <c r="D5" s="54">
        <v>4</v>
      </c>
      <c r="E5" s="42">
        <v>5</v>
      </c>
      <c r="F5" s="52">
        <v>6</v>
      </c>
      <c r="G5" s="42">
        <v>7</v>
      </c>
      <c r="H5" s="52">
        <v>8</v>
      </c>
      <c r="I5" s="52">
        <v>9</v>
      </c>
      <c r="J5" s="42">
        <v>10</v>
      </c>
    </row>
    <row r="6" ht="28" customHeight="1" spans="1:4">
      <c r="A6" s="55" t="s">
        <v>412</v>
      </c>
      <c r="B6" s="56"/>
      <c r="C6" s="56"/>
      <c r="D6" s="56"/>
    </row>
  </sheetData>
  <mergeCells count="3">
    <mergeCell ref="A2:J2"/>
    <mergeCell ref="A3:H3"/>
    <mergeCell ref="A6:D6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F21" sqref="F21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style="33" customWidth="1"/>
    <col min="4" max="4" width="23.5714285714286" style="33" customWidth="1"/>
    <col min="5" max="5" width="17.847619047619" style="33" customWidth="1"/>
    <col min="6" max="6" width="23.5714285714286" style="33" customWidth="1"/>
    <col min="7" max="7" width="25.1428571428571" customWidth="1"/>
    <col min="8" max="8" width="18.847619047619" customWidth="1"/>
  </cols>
  <sheetData>
    <row r="1" ht="14.25" customHeight="1" spans="8:8">
      <c r="H1" s="34" t="s">
        <v>413</v>
      </c>
    </row>
    <row r="2" ht="34.5" customHeight="1" spans="1:8">
      <c r="A2" s="35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8.75" customHeight="1" spans="1:8">
      <c r="A3" s="36" t="str">
        <f>"单位名称："&amp;"双江拉祜族佤族布朗族傣族自治县融媒体中心"</f>
        <v>单位名称：双江拉祜族佤族布朗族傣族自治县融媒体中心</v>
      </c>
      <c r="B3" s="7"/>
      <c r="C3" s="37"/>
      <c r="H3" s="38" t="s">
        <v>168</v>
      </c>
    </row>
    <row r="4" ht="18.75" customHeight="1" spans="1:8">
      <c r="A4" s="10" t="s">
        <v>181</v>
      </c>
      <c r="B4" s="10" t="s">
        <v>414</v>
      </c>
      <c r="C4" s="10" t="s">
        <v>415</v>
      </c>
      <c r="D4" s="10" t="s">
        <v>416</v>
      </c>
      <c r="E4" s="10" t="s">
        <v>417</v>
      </c>
      <c r="F4" s="39" t="s">
        <v>418</v>
      </c>
      <c r="G4" s="40"/>
      <c r="H4" s="41"/>
    </row>
    <row r="5" ht="18.75" customHeight="1" spans="1:8">
      <c r="A5" s="17"/>
      <c r="B5" s="17"/>
      <c r="C5" s="17"/>
      <c r="D5" s="17"/>
      <c r="E5" s="17"/>
      <c r="F5" s="42" t="s">
        <v>383</v>
      </c>
      <c r="G5" s="42" t="s">
        <v>419</v>
      </c>
      <c r="H5" s="42" t="s">
        <v>420</v>
      </c>
    </row>
    <row r="6" ht="18.75" customHeight="1" spans="1:8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4">
        <v>7</v>
      </c>
      <c r="H6" s="43">
        <v>8</v>
      </c>
    </row>
    <row r="7" ht="25" customHeight="1" spans="1:8">
      <c r="A7" s="45" t="s">
        <v>71</v>
      </c>
      <c r="B7" s="45" t="s">
        <v>421</v>
      </c>
      <c r="C7" s="45" t="s">
        <v>422</v>
      </c>
      <c r="D7" s="45" t="s">
        <v>389</v>
      </c>
      <c r="E7" s="45" t="s">
        <v>390</v>
      </c>
      <c r="F7" s="45">
        <v>1</v>
      </c>
      <c r="G7" s="45">
        <v>9000</v>
      </c>
      <c r="H7" s="45">
        <f>F7*G7</f>
        <v>9000</v>
      </c>
    </row>
    <row r="8" ht="25" customHeight="1" spans="1:8">
      <c r="A8" s="45" t="s">
        <v>71</v>
      </c>
      <c r="B8" s="45" t="s">
        <v>421</v>
      </c>
      <c r="C8" s="45" t="s">
        <v>423</v>
      </c>
      <c r="D8" s="45" t="s">
        <v>400</v>
      </c>
      <c r="E8" s="45" t="s">
        <v>390</v>
      </c>
      <c r="F8" s="45">
        <v>3</v>
      </c>
      <c r="G8" s="45">
        <v>6000</v>
      </c>
      <c r="H8" s="45">
        <f>F8*G8</f>
        <v>18000</v>
      </c>
    </row>
    <row r="9" ht="18.75" customHeight="1" spans="1:8">
      <c r="A9" s="46" t="s">
        <v>56</v>
      </c>
      <c r="B9" s="47"/>
      <c r="C9" s="47"/>
      <c r="D9" s="47"/>
      <c r="E9" s="47"/>
      <c r="F9" s="45">
        <f>SUM(F7:F8)</f>
        <v>4</v>
      </c>
      <c r="G9" s="45"/>
      <c r="H9" s="45">
        <f>SUM(H7:H8)</f>
        <v>27000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13.4190476190476" customWidth="1"/>
    <col min="2" max="2" width="41.0095238095238" customWidth="1"/>
    <col min="3" max="3" width="23.847619047619" customWidth="1"/>
    <col min="4" max="4" width="11.1428571428571" customWidth="1"/>
    <col min="5" max="5" width="33.4380952380952" customWidth="1"/>
    <col min="6" max="6" width="9.84761904761905" customWidth="1"/>
    <col min="7" max="7" width="17.7142857142857" customWidth="1"/>
    <col min="8" max="11" width="23.009523809523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2" t="s">
        <v>424</v>
      </c>
    </row>
    <row r="2" ht="42.75" customHeight="1" spans="1:11">
      <c r="A2" s="4" t="str">
        <f>"2025"&amp;"年转移支付补助项目支出预算表"</f>
        <v>2025年转移支付补助项目支出预算表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tr">
        <f>"单位名称："&amp;"双江拉祜族佤族布朗族傣族自治县融媒体中心"</f>
        <v>单位名称：双江拉祜族佤族布朗族傣族自治县融媒体中心</v>
      </c>
      <c r="B3" s="7"/>
      <c r="C3" s="7"/>
      <c r="D3" s="7"/>
      <c r="E3" s="7"/>
      <c r="F3" s="7"/>
      <c r="G3" s="7"/>
      <c r="H3" s="8"/>
      <c r="I3" s="8"/>
      <c r="J3" s="8"/>
      <c r="K3" s="3" t="s">
        <v>168</v>
      </c>
    </row>
    <row r="4" ht="18.75" customHeight="1" spans="1:11">
      <c r="A4" s="9" t="s">
        <v>239</v>
      </c>
      <c r="B4" s="9" t="s">
        <v>183</v>
      </c>
      <c r="C4" s="9" t="s">
        <v>240</v>
      </c>
      <c r="D4" s="10" t="s">
        <v>184</v>
      </c>
      <c r="E4" s="10" t="s">
        <v>185</v>
      </c>
      <c r="F4" s="10" t="s">
        <v>241</v>
      </c>
      <c r="G4" s="10" t="s">
        <v>242</v>
      </c>
      <c r="H4" s="27" t="s">
        <v>56</v>
      </c>
      <c r="I4" s="11" t="s">
        <v>425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8"/>
      <c r="I5" s="10" t="s">
        <v>59</v>
      </c>
      <c r="J5" s="10" t="s">
        <v>60</v>
      </c>
      <c r="K5" s="10" t="s">
        <v>61</v>
      </c>
    </row>
    <row r="6" ht="18.75" customHeight="1" spans="1:11">
      <c r="A6" s="16"/>
      <c r="B6" s="16"/>
      <c r="C6" s="16"/>
      <c r="D6" s="17"/>
      <c r="E6" s="17"/>
      <c r="F6" s="17"/>
      <c r="G6" s="17"/>
      <c r="H6" s="29"/>
      <c r="I6" s="17" t="s">
        <v>58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30"/>
      <c r="B8" s="20"/>
      <c r="C8" s="30"/>
      <c r="D8" s="30"/>
      <c r="E8" s="30"/>
      <c r="F8" s="30"/>
      <c r="G8" s="30"/>
      <c r="H8" s="23"/>
      <c r="I8" s="23"/>
      <c r="J8" s="23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31" t="s">
        <v>56</v>
      </c>
      <c r="B10" s="31"/>
      <c r="C10" s="31"/>
      <c r="D10" s="31"/>
      <c r="E10" s="31"/>
      <c r="F10" s="31"/>
      <c r="G10" s="31"/>
      <c r="H10" s="23"/>
      <c r="I10" s="23"/>
      <c r="J10" s="23"/>
      <c r="K10" s="23"/>
    </row>
    <row r="11" customHeight="1" spans="1:1">
      <c r="A11" t="s">
        <v>426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7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16.3047619047619" customWidth="1"/>
    <col min="5" max="7" width="23.847619047619" customWidth="1"/>
  </cols>
  <sheetData>
    <row r="1" ht="18.75" customHeight="1" spans="4:7">
      <c r="D1" s="1"/>
      <c r="E1" s="2"/>
      <c r="F1" s="2"/>
      <c r="G1" s="3" t="s">
        <v>427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"单位名称："&amp;"双江拉祜族佤族布朗族傣族自治县融媒体中心"</f>
        <v>单位名称：双江拉祜族佤族布朗族傣族自治县融媒体中心</v>
      </c>
      <c r="B3" s="7"/>
      <c r="C3" s="7"/>
      <c r="D3" s="7"/>
      <c r="E3" s="8"/>
      <c r="F3" s="8"/>
      <c r="G3" s="3" t="s">
        <v>168</v>
      </c>
    </row>
    <row r="4" ht="18.75" customHeight="1" spans="1:7">
      <c r="A4" s="9" t="s">
        <v>240</v>
      </c>
      <c r="B4" s="9" t="s">
        <v>239</v>
      </c>
      <c r="C4" s="9" t="s">
        <v>183</v>
      </c>
      <c r="D4" s="10" t="s">
        <v>428</v>
      </c>
      <c r="E4" s="11" t="s">
        <v>59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58</v>
      </c>
      <c r="F6" s="16"/>
      <c r="G6" s="16"/>
    </row>
    <row r="7" ht="18.7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18.75" customHeight="1" spans="1:7">
      <c r="A8" s="20" t="s">
        <v>71</v>
      </c>
      <c r="B8" s="21"/>
      <c r="C8" s="21"/>
      <c r="D8" s="22"/>
      <c r="E8" s="23">
        <v>1000000</v>
      </c>
      <c r="F8" s="23"/>
      <c r="G8" s="23"/>
    </row>
    <row r="9" ht="18.75" customHeight="1" spans="1:7">
      <c r="A9" s="24" t="s">
        <v>71</v>
      </c>
      <c r="B9" s="20"/>
      <c r="C9" s="20"/>
      <c r="D9" s="22"/>
      <c r="E9" s="23">
        <v>1000000</v>
      </c>
      <c r="F9" s="23"/>
      <c r="G9" s="23"/>
    </row>
    <row r="10" ht="18.75" customHeight="1" spans="1:7">
      <c r="A10" s="25"/>
      <c r="B10" s="20" t="s">
        <v>429</v>
      </c>
      <c r="C10" s="20" t="s">
        <v>252</v>
      </c>
      <c r="D10" s="22" t="s">
        <v>430</v>
      </c>
      <c r="E10" s="23">
        <v>496000</v>
      </c>
      <c r="F10" s="23"/>
      <c r="G10" s="23"/>
    </row>
    <row r="11" ht="18.75" customHeight="1" spans="1:7">
      <c r="A11" s="25"/>
      <c r="B11" s="20" t="s">
        <v>429</v>
      </c>
      <c r="C11" s="20" t="s">
        <v>262</v>
      </c>
      <c r="D11" s="22" t="s">
        <v>430</v>
      </c>
      <c r="E11" s="23">
        <v>30000</v>
      </c>
      <c r="F11" s="23"/>
      <c r="G11" s="23"/>
    </row>
    <row r="12" ht="18.75" customHeight="1" spans="1:7">
      <c r="A12" s="25"/>
      <c r="B12" s="20" t="s">
        <v>429</v>
      </c>
      <c r="C12" s="20" t="s">
        <v>245</v>
      </c>
      <c r="D12" s="22" t="s">
        <v>430</v>
      </c>
      <c r="E12" s="23">
        <v>80000</v>
      </c>
      <c r="F12" s="23"/>
      <c r="G12" s="23"/>
    </row>
    <row r="13" ht="18.75" customHeight="1" spans="1:7">
      <c r="A13" s="25"/>
      <c r="B13" s="20" t="s">
        <v>429</v>
      </c>
      <c r="C13" s="20" t="s">
        <v>260</v>
      </c>
      <c r="D13" s="22" t="s">
        <v>430</v>
      </c>
      <c r="E13" s="23">
        <v>42000</v>
      </c>
      <c r="F13" s="23"/>
      <c r="G13" s="23"/>
    </row>
    <row r="14" ht="18.75" customHeight="1" spans="1:7">
      <c r="A14" s="25"/>
      <c r="B14" s="20" t="s">
        <v>429</v>
      </c>
      <c r="C14" s="20" t="s">
        <v>254</v>
      </c>
      <c r="D14" s="22" t="s">
        <v>430</v>
      </c>
      <c r="E14" s="23">
        <v>10000</v>
      </c>
      <c r="F14" s="23"/>
      <c r="G14" s="23"/>
    </row>
    <row r="15" ht="18.75" customHeight="1" spans="1:7">
      <c r="A15" s="25"/>
      <c r="B15" s="20" t="s">
        <v>429</v>
      </c>
      <c r="C15" s="20" t="s">
        <v>256</v>
      </c>
      <c r="D15" s="22" t="s">
        <v>430</v>
      </c>
      <c r="E15" s="23">
        <v>300000</v>
      </c>
      <c r="F15" s="23"/>
      <c r="G15" s="23"/>
    </row>
    <row r="16" ht="18.75" customHeight="1" spans="1:7">
      <c r="A16" s="25"/>
      <c r="B16" s="20" t="s">
        <v>429</v>
      </c>
      <c r="C16" s="20" t="s">
        <v>248</v>
      </c>
      <c r="D16" s="22" t="s">
        <v>430</v>
      </c>
      <c r="E16" s="23">
        <v>42000</v>
      </c>
      <c r="F16" s="23"/>
      <c r="G16" s="23"/>
    </row>
    <row r="17" ht="18.75" customHeight="1" spans="1:7">
      <c r="A17" s="22" t="s">
        <v>56</v>
      </c>
      <c r="B17" s="26"/>
      <c r="C17" s="26"/>
      <c r="D17" s="26"/>
      <c r="E17" s="23">
        <v>1000000</v>
      </c>
      <c r="F17" s="23"/>
      <c r="G17" s="23"/>
    </row>
  </sheetData>
  <mergeCells count="11">
    <mergeCell ref="A2:G2"/>
    <mergeCell ref="A3:D3"/>
    <mergeCell ref="E4:G4"/>
    <mergeCell ref="A17:D17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佳黛大魔王</cp:lastModifiedBy>
  <dcterms:created xsi:type="dcterms:W3CDTF">2025-03-13T02:54:00Z</dcterms:created>
  <dcterms:modified xsi:type="dcterms:W3CDTF">2025-03-13T03:48:03Z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51875B05EE334A4C9600175FF5FA9106_13</vt:lpwstr>
  </property>
  <property fmtid="{D5CDD505-2E9C-101B-9397-08002B2CF9AE}" pid="3" name="KSOProductBuildVer">
    <vt:lpwstr>2052-12.1.0.20305</vt:lpwstr>
  </property>
</Properties>
</file>