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15"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<sst xmlns="http://schemas.openxmlformats.org/spreadsheetml/2006/main" count="1843" uniqueCount="548">
  <si>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</si>
  <si>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</si>
  <si>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</si>
  <si>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</si>
  <si>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</si>
  <si>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</si>
  <si>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</si>
  <si>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</si>
  <si>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</si>
  <si>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</si>
  <si>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</si>
  <si>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</si>
  <si>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</si>
  <si>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</si>
  <si>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</si>
  <si>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</si>
  <si>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</si>
  <si>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</si>
  <si>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</si>
  <si>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</si>
  <si>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</si>
  <si>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</si>
  <si>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</si>
  <si>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</si>
  <si>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</si>
  <si>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</si>
  <si>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</si>
  <si>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</si>
  <si>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</si>
  <si>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</si>
  <si>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</si>
  <si>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</si>
  <si>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</si>
  <si>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</si>
  <si>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</si>
  <si>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</si>
  <si>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</si>
  <si>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</si>
  <si>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</si>
  <si>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</si>
  <si>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</si>
  <si>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</si>
  <si>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</si>
  <si>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</si>
  <si>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</si>
  <si>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</si>
  <si>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</si>
  <si>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</si>
  <si>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</si>
  <si>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</si>
  <si>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</si>
  <si>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</si>
  <si>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</si>
  <si>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</si>
  <si>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</si>
  <si>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</si>
  <si>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</si>
  <si>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</si>
  <si>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</si>
  <si>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</si>
  <si>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</si>
  <si>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</si>
  <si>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</si>
  <si>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</si>
  <si>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</si>
  <si>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</si>
  <si>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</si>
  <si>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</si>
  <si>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</si>
  <si>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</si>
  <si>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131005</t>
  </si>
  <si>
    <t>双江拉祜族佤族布朗族傣族自治县人民医院</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</si>
  <si>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</si>
  <si>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</si>
  <si>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</si>
  <si>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</si>
  <si>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</si>
  <si>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</si>
  <si>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</si>
  <si>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</si>
  <si>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</si>
  <si>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</si>
  <si>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</si>
  <si>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</si>
  <si>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</si>
  <si>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</si>
  <si>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</si>
  <si>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</si>
  <si>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</si>
  <si>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</si>
  <si>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</si>
  <si>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</si>
  <si>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</si>
  <si>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</si>
  <si>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20899</t>
  </si>
  <si>
    <t>其他社会保障和就业支出</t>
  </si>
  <si>
    <t>2089999</t>
  </si>
  <si>
    <t>210</t>
  </si>
  <si>
    <t>卫生健康支出</t>
  </si>
  <si>
    <t>21002</t>
  </si>
  <si>
    <t>公立医院</t>
  </si>
  <si>
    <t>2100201</t>
  </si>
  <si>
    <t>综合医院</t>
  </si>
  <si>
    <t>2100299</t>
  </si>
  <si>
    <t>其他公立医院支出</t>
  </si>
  <si>
    <t>21004</t>
  </si>
  <si>
    <t>公共卫生</t>
  </si>
  <si>
    <t>2100409</t>
  </si>
  <si>
    <t>重大公共卫生服务</t>
  </si>
  <si>
    <t>2100410</t>
  </si>
  <si>
    <t>突发公共卫生事件应急处置</t>
  </si>
  <si>
    <t>21011</t>
  </si>
  <si>
    <t>行政事业单位医疗</t>
  </si>
  <si>
    <t>2101101</t>
  </si>
  <si>
    <t>行政单位医疗</t>
  </si>
  <si>
    <t>2101102</t>
  </si>
  <si>
    <t>事业单位医疗</t>
  </si>
  <si>
    <t>2101103</t>
  </si>
  <si>
    <t>公务员医疗补助</t>
  </si>
  <si>
    <t>2101199</t>
  </si>
  <si>
    <t>其他行政事业单位医疗支出</t>
  </si>
  <si>
    <t>21017</t>
  </si>
  <si>
    <t>中医药事务</t>
  </si>
  <si>
    <t>2101799</t>
  </si>
  <si>
    <t>其他中医药事务支出</t>
  </si>
  <si>
    <t>21099</t>
  </si>
  <si>
    <t>其他卫生健康支出</t>
  </si>
  <si>
    <t>2109999</t>
  </si>
  <si>
    <t>212</t>
  </si>
  <si>
    <t>城乡社区支出</t>
  </si>
  <si>
    <t>21299</t>
  </si>
  <si>
    <t>其他城乡社区支出</t>
  </si>
  <si>
    <t>2129999</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</si>
  <si>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</si>
  <si>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</si>
  <si>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</si>
  <si>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</si>
  <si>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</si>
  <si>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</si>
  <si>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</si>
  <si>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</si>
  <si>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</si>
  <si>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</si>
  <si>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</si>
  <si>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</si>
  <si>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</si>
  <si>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</si>
  <si>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</si>
  <si>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</si>
  <si>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</si>
  <si>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</si>
  <si>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</si>
  <si>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</si>
  <si>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</si>
  <si>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</si>
  <si>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</si>
  <si>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</si>
  <si>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</si>
  <si>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</si>
  <si>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</si>
  <si>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</si>
  <si>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</si>
  <si>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</si>
  <si>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</si>
  <si>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</si>
  <si>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</si>
  <si>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</si>
  <si>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</si>
  <si>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</si>
  <si>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</si>
  <si>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</si>
  <si>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</si>
  <si>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</si>
  <si>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</si>
  <si>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</si>
  <si>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</si>
  <si>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</si>
  <si>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</si>
  <si>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</si>
  <si>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</si>
  <si>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</si>
  <si>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</si>
  <si>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</si>
  <si>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</si>
  <si>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</si>
  <si>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</si>
  <si>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</si>
  <si>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</si>
  <si>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</si>
  <si>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</si>
  <si>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</si>
  <si>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</si>
  <si>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</si>
  <si>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</si>
  <si>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</si>
  <si>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</si>
  <si>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</si>
  <si>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</si>
  <si>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</si>
  <si>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</si>
  <si>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</si>
  <si>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</si>
  <si>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</si>
  <si>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</si>
  <si>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</si>
  <si>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</si>
  <si>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</si>
  <si>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</si>
  <si>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</si>
  <si>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</si>
  <si>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</si>
  <si>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</si>
  <si>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</si>
  <si>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</si>
  <si>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</si>
  <si>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</si>
  <si>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</si>
  <si>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</si>
  <si>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530925210000000002273</t>
  </si>
  <si>
    <t>事业人员工资支出</t>
  </si>
  <si>
    <t>30101</t>
  </si>
  <si>
    <t>基本工资</t>
  </si>
  <si>
    <t>30102</t>
  </si>
  <si>
    <t>津贴补贴</t>
  </si>
  <si>
    <t>30107</t>
  </si>
  <si>
    <t>绩效工资</t>
  </si>
  <si>
    <t>530925231100001424931</t>
  </si>
  <si>
    <t>绩效工资（2017年提高标准部分）</t>
  </si>
  <si>
    <t>530925210000000002274</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</si>
  <si>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</si>
  <si>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</si>
  <si>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</si>
  <si>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</si>
  <si>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</si>
  <si>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</si>
  <si>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</si>
  <si>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</si>
  <si>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</si>
  <si>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</si>
  <si>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</si>
  <si>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530925210000000002275</t>
  </si>
  <si>
    <t>30113</t>
  </si>
  <si>
    <t>530925231100001424925</t>
  </si>
  <si>
    <t>编制外长聘人员支出</t>
  </si>
  <si>
    <t>30199</t>
  </si>
  <si>
    <t>其他工资福利支出</t>
  </si>
  <si>
    <t>530925231100001178882</t>
  </si>
  <si>
    <t>退休人员公用经费</t>
  </si>
  <si>
    <t>30299</t>
  </si>
  <si>
    <t>其他商品和服务支出</t>
  </si>
  <si>
    <t>530925241100002327407</t>
  </si>
  <si>
    <t>其他退休费</t>
  </si>
  <si>
    <t>30302</t>
  </si>
  <si>
    <t>退休费</t>
  </si>
  <si>
    <t>预算05-1表</t>
  </si>
  <si>
    <t>项目分类</t>
  </si>
  <si>
    <t>项目单位</t>
  </si>
  <si>
    <t>经济科目编码</t>
  </si>
  <si>
    <t>经济科目名称</t>
  </si>
  <si>
    <t>本年拨款</t>
  </si>
  <si>
    <t>其中：本次下达</t>
  </si>
  <si>
    <t>2024年重大公共卫生服务结算补助资金（结核病防治）</t>
  </si>
  <si>
    <t>事业发展类</t>
  </si>
  <si>
    <t>530925241100003218386</t>
  </si>
  <si>
    <t>30218</t>
  </si>
  <si>
    <t>专用材料费</t>
  </si>
  <si>
    <t>办公经费</t>
  </si>
  <si>
    <t>530925251100003752126</t>
  </si>
  <si>
    <t>30201</t>
  </si>
  <si>
    <t>办公费</t>
  </si>
  <si>
    <t>30217</t>
  </si>
  <si>
    <t>30231</t>
  </si>
  <si>
    <t>公务用车运行维护费</t>
  </si>
  <si>
    <t>30239</t>
  </si>
  <si>
    <t>其他交通费用</t>
  </si>
  <si>
    <t>传染病监测预警及应急指挥能力提升</t>
  </si>
  <si>
    <t>530925241100003335000</t>
  </si>
  <si>
    <t>30216</t>
  </si>
  <si>
    <t>培训费</t>
  </si>
  <si>
    <t>单位综合项目资金</t>
  </si>
  <si>
    <t>530925251100003759722</t>
  </si>
  <si>
    <t>30207</t>
  </si>
  <si>
    <t>邮电费</t>
  </si>
  <si>
    <t>30211</t>
  </si>
  <si>
    <t>差旅费</t>
  </si>
  <si>
    <t>30213</t>
  </si>
  <si>
    <t>维修（护）费</t>
  </si>
  <si>
    <t>30226</t>
  </si>
  <si>
    <t>劳务费</t>
  </si>
  <si>
    <t>30399</t>
  </si>
  <si>
    <t>其他对个人和家庭的补助</t>
  </si>
  <si>
    <t>31002</t>
  </si>
  <si>
    <t>办公设备购置</t>
  </si>
  <si>
    <t>31007</t>
  </si>
  <si>
    <t>信息网络及软件购置更新</t>
  </si>
  <si>
    <t>第二批医疗卫生事业高质量发展三年行动计划补助资金（遏制丙肝流行攻坚行动）</t>
  </si>
  <si>
    <t>530925241100003219568</t>
  </si>
  <si>
    <t>第二批医疗卫生事业高质量发展三年行动计划补助资金（基层名老中医药专家传承工作室项目）</t>
  </si>
  <si>
    <t>防治艾滋病专项经费</t>
  </si>
  <si>
    <t>民生类</t>
  </si>
  <si>
    <t>530925241100002299939</t>
  </si>
  <si>
    <t>公立医院医疗设备购置经费</t>
  </si>
  <si>
    <t>530925251100003716372</t>
  </si>
  <si>
    <t>31003</t>
  </si>
  <si>
    <t>专用设备购置</t>
  </si>
  <si>
    <t>公立医院综合改革补助资金</t>
  </si>
  <si>
    <t>530925241100002875460</t>
  </si>
  <si>
    <t>人才招引三年行动计划（安家费补助）经费</t>
  </si>
  <si>
    <t>530925251100003866625</t>
  </si>
  <si>
    <t>30305</t>
  </si>
  <si>
    <t>生活补助</t>
  </si>
  <si>
    <t>双财资环联发〔2024〕3号城乡绿化美化标杆典型省级财政直接奖补资金</t>
  </si>
  <si>
    <t>530925241100003170994</t>
  </si>
  <si>
    <t>30227</t>
  </si>
  <si>
    <t>委托业务费</t>
  </si>
  <si>
    <t>卫生健康事业发展三年行动计划资金（上海援滇医疗人才保障经费）</t>
  </si>
  <si>
    <t>530925241100003193717</t>
  </si>
  <si>
    <t>30215</t>
  </si>
  <si>
    <t>会议费</t>
  </si>
  <si>
    <t>卫生健康事业发展省对下补助资金（妇幼健康服务）</t>
  </si>
  <si>
    <t>530925241100003218011</t>
  </si>
  <si>
    <t>卫生健康事业发展省对下专项结算补助资金</t>
  </si>
  <si>
    <t>530925241100002875425</t>
  </si>
  <si>
    <t>洗涤业务、医疗设备、信息化系统采购经费</t>
  </si>
  <si>
    <t>530925251100003758714</t>
  </si>
  <si>
    <t>31022</t>
  </si>
  <si>
    <t>无形资产购置</t>
  </si>
  <si>
    <t>新冠病毒感染过渡期医务人员临时性工作补助县级配套资金</t>
  </si>
  <si>
    <t>530925241100002300051</t>
  </si>
  <si>
    <t>新型冠状病毒感染的肺炎专项经费</t>
  </si>
  <si>
    <t>530925241100002300021</t>
  </si>
  <si>
    <t>医疗、信息化设备及办公用品采购经费</t>
  </si>
  <si>
    <t>530925251100003764896</t>
  </si>
  <si>
    <t>医疗服务与保障能力提升（公立医院综合改革）结算补助资金</t>
  </si>
  <si>
    <t>530925241100003113200</t>
  </si>
  <si>
    <t>医疗服务与保障能力提升（公立医院综合改革）中央补助资金</t>
  </si>
  <si>
    <t>530925241100002875445</t>
  </si>
  <si>
    <t>医疗服务与保障能力提升（卫生健康人才培养）结算补助资金</t>
  </si>
  <si>
    <t>530925241100003113301</t>
  </si>
  <si>
    <t>医疗服务与保障能力提升（卫生健康人才培养）中央补助资金</t>
  </si>
  <si>
    <t>530925241100002876173</t>
  </si>
  <si>
    <t>医院其他预算收入经费</t>
  </si>
  <si>
    <t>530925251100003759741</t>
  </si>
  <si>
    <t>医院事业预算收入经费</t>
  </si>
  <si>
    <t>530925251100003759530</t>
  </si>
  <si>
    <t>30202</t>
  </si>
  <si>
    <t>印刷费</t>
  </si>
  <si>
    <t>30204</t>
  </si>
  <si>
    <t>手续费</t>
  </si>
  <si>
    <t>30205</t>
  </si>
  <si>
    <t>水费</t>
  </si>
  <si>
    <t>30206</t>
  </si>
  <si>
    <t>电费</t>
  </si>
  <si>
    <t>30214</t>
  </si>
  <si>
    <t>租赁费</t>
  </si>
  <si>
    <t>30228</t>
  </si>
  <si>
    <t>工会经费</t>
  </si>
  <si>
    <t>30240</t>
  </si>
  <si>
    <t>税金及附加费用</t>
  </si>
  <si>
    <t>30309</t>
  </si>
  <si>
    <t>奖励金</t>
  </si>
  <si>
    <t>31001</t>
  </si>
  <si>
    <t>房屋建筑物购建</t>
  </si>
  <si>
    <t>医院事业预算收入人员经费</t>
  </si>
  <si>
    <t>530925251100003766243</t>
  </si>
  <si>
    <t>医院债务预算收入经费</t>
  </si>
  <si>
    <t>530925251100003759694</t>
  </si>
  <si>
    <t>云南省县级公立医院及妇女儿童医院扶贫工程项目资金</t>
  </si>
  <si>
    <t>530925241100003281771</t>
  </si>
  <si>
    <t>重大传染病防控中央补助资金（结核病防治）</t>
  </si>
  <si>
    <t>530925241100003018781</t>
  </si>
  <si>
    <t>预算05-2表</t>
  </si>
  <si>
    <t>单位名称、项目名称</t>
  </si>
  <si>
    <t>项目年度绩效目标</t>
  </si>
  <si>
    <t>一级指标</t>
  </si>
  <si>
    <t>二级指标</t>
  </si>
  <si>
    <t>三级指标</t>
  </si>
  <si>
    <t>指标性质</t>
  </si>
  <si>
    <t>指标值</t>
  </si>
  <si>
    <t>度量单位</t>
  </si>
  <si>
    <t>指标属性</t>
  </si>
  <si>
    <t>指标内容</t>
  </si>
  <si>
    <t>临沧市人才招引三年行动计划（2023—2025年）</t>
  </si>
  <si>
    <t>产出指标</t>
  </si>
  <si>
    <t>数量指标</t>
  </si>
  <si>
    <t>人才引进安家费补助经费</t>
  </si>
  <si>
    <t>=</t>
  </si>
  <si>
    <t>10000</t>
  </si>
  <si>
    <t>元</t>
  </si>
  <si>
    <t>定量指标</t>
  </si>
  <si>
    <t>人才引进安家费补助经费10000元</t>
  </si>
  <si>
    <t>时效指标</t>
  </si>
  <si>
    <t>资金到位及时性</t>
  </si>
  <si>
    <t>效益指标</t>
  </si>
  <si>
    <t>社会效益</t>
  </si>
  <si>
    <t>医院医疗服务能力</t>
  </si>
  <si>
    <t>不断提升</t>
  </si>
  <si>
    <t>项</t>
  </si>
  <si>
    <t>定性指标</t>
  </si>
  <si>
    <t>医院医疗服务能力不断提升</t>
  </si>
  <si>
    <t>可持续影响</t>
  </si>
  <si>
    <t>医院可持续发展</t>
  </si>
  <si>
    <t>&gt;=</t>
  </si>
  <si>
    <t>100</t>
  </si>
  <si>
    <t>%</t>
  </si>
  <si>
    <t>满意度指标</t>
  </si>
  <si>
    <t>服务对象满意度</t>
  </si>
  <si>
    <t>员工满意度</t>
  </si>
  <si>
    <t>2025年设备采购到位，满足患者需求。</t>
  </si>
  <si>
    <t>成本指标</t>
  </si>
  <si>
    <t>经济成本指标</t>
  </si>
  <si>
    <t>&gt;</t>
  </si>
  <si>
    <t>80%</t>
  </si>
  <si>
    <t>使用率大于80%</t>
  </si>
  <si>
    <t>经济效益</t>
  </si>
  <si>
    <t>经济效益指标</t>
  </si>
  <si>
    <t>较上年提高</t>
  </si>
  <si>
    <t>充分使用设备使经济效益最大化</t>
  </si>
  <si>
    <t>患者满意度</t>
  </si>
  <si>
    <t>提高患者满意度</t>
  </si>
  <si>
    <t>提高资金使用效率，促进医院可持续发展</t>
  </si>
  <si>
    <t>较上年下降</t>
  </si>
  <si>
    <t>医院内控制度</t>
  </si>
  <si>
    <t>可持续发展指标</t>
  </si>
  <si>
    <t>群众满意度指标</t>
  </si>
  <si>
    <t>医院绩效考核指标</t>
  </si>
  <si>
    <t>以基本药物制度为基础的药品供应保障体系进一步健全，药品、耗材、设备价格回归合理区间；基本医疗保障制度持续健康运行，科学有效的医保支付制度基本建立，相互衔接的基本医保、大病保险和医疗救助制度更加健全；县级公立医院看大病、解难症水平明显提升，基本实现大病不出县，努力让群众就地就医，健康水平逐步提高。</t>
  </si>
  <si>
    <t>购置医疗设备</t>
  </si>
  <si>
    <t>购置介入设备</t>
  </si>
  <si>
    <t>双政办发〔2018]36号双江自治县人民政府办公室关于印发《双江自治县深入推进县级公立医院综合改革实施方案》的通知</t>
  </si>
  <si>
    <t>门急诊、住院人次均收费水平增长</t>
  </si>
  <si>
    <t>提高医疗质量水平、方便患者就诊</t>
  </si>
  <si>
    <t>促进医院的可持续发展</t>
  </si>
  <si>
    <t>95</t>
  </si>
  <si>
    <t>用于保障双江自治性人民医院编外人员经费支出。</t>
  </si>
  <si>
    <t>公立医院医疗服务收入</t>
  </si>
  <si>
    <t>公立医院医疗服务收入较上年提高</t>
  </si>
  <si>
    <t>质量指标</t>
  </si>
  <si>
    <t>公立医院平均住院日</t>
  </si>
  <si>
    <t>较上年降低</t>
  </si>
  <si>
    <t>公立医院平均住院日较上年降低</t>
  </si>
  <si>
    <t>公立医院门诊人次数与出院人次数比</t>
  </si>
  <si>
    <t>公立医院门诊人次数与出院人次数比较上年降低</t>
  </si>
  <si>
    <t>公立医院资产负债率</t>
  </si>
  <si>
    <t>公立医院资产负债率较上年降低</t>
  </si>
  <si>
    <t>85</t>
  </si>
  <si>
    <t>患者满意度达85%</t>
  </si>
  <si>
    <t xml:space="preserve">用于保障双江县人民医院（自有资金）日常业务活动支出。 </t>
  </si>
  <si>
    <t>用于保障双江自治县人民医院其他支出，主要为利息收入、停车费收入及合同违约金收入。</t>
  </si>
  <si>
    <t>医疗业务能力水平</t>
  </si>
  <si>
    <t>不断提高</t>
  </si>
  <si>
    <t>医疗业务能力水平不断提高</t>
  </si>
  <si>
    <t>90</t>
  </si>
  <si>
    <t>患者满意度达90%</t>
  </si>
  <si>
    <t>2025年设备购置到位，满足患者就医需求。</t>
  </si>
  <si>
    <t>医院医疗业务水平</t>
  </si>
  <si>
    <t>医院医疗业务水平不断提高</t>
  </si>
  <si>
    <t>用于保障双江自治县人民医院非财政项目支出，主要用于医共体信息化建设支出。</t>
  </si>
  <si>
    <t>公立医院基本建设、设备购置长期负债占总资产的比例</t>
  </si>
  <si>
    <t>公立医院基本建设、设备购置长期负债占总资产的比例较上年降低</t>
  </si>
  <si>
    <t>根据实际完成情况进行评分</t>
  </si>
  <si>
    <t>省级防治艾滋病政府购买社会组织服务项目 HIV 检测人次数完成率达100%</t>
  </si>
  <si>
    <t>示范带动效应</t>
  </si>
  <si>
    <t>充分发挥先进典型的示范引领作用</t>
  </si>
  <si>
    <t>县域就诊率较上一年得到提升</t>
  </si>
  <si>
    <t>较上一年提升</t>
  </si>
  <si>
    <t>扩大防艾知识宣传覆盖面，最大限度发现、治疗艾滋病病毒感染者和病人，有效控制性传播，继续减少注射吸毒传播，消除输血传播和母婴传播，降低艾滋病新发感染率和艾滋病病死率、减少对受艾滋病影响人群的歧视、提高艾滋病病毒感染者和病人生存质量。</t>
  </si>
  <si>
    <t>病原学阳性肺结核患者的密切接触者筛查率</t>
  </si>
  <si>
    <t>病原学阳性肺结核患者的密切接触者筛查率达95%</t>
  </si>
  <si>
    <t>艾滋病感染者管控率</t>
  </si>
  <si>
    <t>艾滋病感染者管控率95%</t>
  </si>
  <si>
    <t>重点人群及易感染人群防治知识知晓率</t>
  </si>
  <si>
    <t>重点人群及易感染人群防治知识知晓率90%</t>
  </si>
  <si>
    <t>居民健康水平提高</t>
  </si>
  <si>
    <t>中长期</t>
  </si>
  <si>
    <t>项（个）</t>
  </si>
  <si>
    <t>居民健康水平提高中长期提高</t>
  </si>
  <si>
    <t>服务对象满意度达85%以上</t>
  </si>
  <si>
    <t>根据《财政部人力资源和社会保障部国家卫生健康委国家中医药管理局国家疾控局关于预拨相关医务人员临时性工作补助资金的通知》下达2022年12月7日至2023年3月31日新冠病毒感染过渡期医务人员中央临时性工作补助资金，及时足额兑付个人。</t>
  </si>
  <si>
    <t>发放到位率</t>
  </si>
  <si>
    <t>发放到位率达100%</t>
  </si>
  <si>
    <t>职工工作积极性</t>
  </si>
  <si>
    <t>有所提高</t>
  </si>
  <si>
    <t>职工工作积极性有所提高</t>
  </si>
  <si>
    <t>职工满意度</t>
  </si>
  <si>
    <t>职工满意度达85%</t>
  </si>
  <si>
    <t>1、落实国家有关要求开展新冠肺炎疫情防控工作措施；
2、严格落实防范新型冠状病毒肺炎输入及扩散的各项措施；
3、根据当前疫情防控形势发展趋势变化，坚持依法防控，着力抓实抓细各项防控措施。</t>
  </si>
  <si>
    <t>支付核酸检测扩增仪采购款</t>
  </si>
  <si>
    <t>台（件、套）</t>
  </si>
  <si>
    <t>反映核酸检测设备款支付情况</t>
  </si>
  <si>
    <t>支付核酸检测提取仪采购款</t>
  </si>
  <si>
    <t>台（件/套）</t>
  </si>
  <si>
    <t>支付生物安全柜采购款</t>
  </si>
  <si>
    <t>核酸检测能力</t>
  </si>
  <si>
    <t>持续提高</t>
  </si>
  <si>
    <t>反映核酸检测能力提升情况</t>
  </si>
  <si>
    <t>受益人群满意度</t>
  </si>
  <si>
    <t>反映受益群众满意度</t>
  </si>
  <si>
    <t>预算06表</t>
  </si>
  <si>
    <t>政府性基金预算支出预算表</t>
  </si>
  <si>
    <t>单位名称：全部</t>
  </si>
  <si>
    <t>本年政府性基金预算支出</t>
  </si>
  <si>
    <r>
      <t xml:space="preserve">                                                                                               备注：本单位</t>
    </r>
    <r>
      <rPr>
        <sz val="12"/>
        <color theme="1"/>
        <rFont val="Microsoft YaHei UI"/>
        <charset val="134"/>
      </rPr>
      <t>2025</t>
    </r>
    <r>
      <rPr>
        <sz val="12"/>
        <color theme="1"/>
        <rFont val="宋体"/>
        <charset val="134"/>
      </rPr>
      <t>年无政府性基金预算支出预算，故此表为空表。</t>
    </r>
  </si>
  <si>
    <t>预算07表</t>
  </si>
  <si>
    <t>预算项目</t>
  </si>
  <si>
    <t>采购项目</t>
  </si>
  <si>
    <t>采购目录</t>
  </si>
  <si>
    <t>计量
单位</t>
  </si>
  <si>
    <t>数量</t>
  </si>
  <si>
    <t>面向中小企业预留资金</t>
  </si>
  <si>
    <t>政府性
基金</t>
  </si>
  <si>
    <t>国有资本经营收益</t>
  </si>
  <si>
    <t>财政专户管理的收入</t>
  </si>
  <si>
    <t>50万元以上医疗设备采购</t>
  </si>
  <si>
    <t>其他医疗设备</t>
  </si>
  <si>
    <t>信息化系统采购</t>
  </si>
  <si>
    <t>行业应用软件</t>
  </si>
  <si>
    <t>洗涤业务采购</t>
  </si>
  <si>
    <t>综合医院服务</t>
  </si>
  <si>
    <t>预算08表</t>
  </si>
  <si>
    <t>政府购买服务项目</t>
  </si>
  <si>
    <t>政府购买服务目录</t>
  </si>
  <si>
    <t>政府性基金</t>
  </si>
  <si>
    <r>
      <t>备注：本单位</t>
    </r>
    <r>
      <rPr>
        <sz val="12"/>
        <color theme="1"/>
        <rFont val="Microsoft YaHei UI"/>
        <charset val="134"/>
      </rPr>
      <t>2025</t>
    </r>
    <r>
      <rPr>
        <sz val="12"/>
        <color theme="1"/>
        <rFont val="宋体"/>
        <charset val="134"/>
      </rPr>
      <t>年无政府购买服务预算，故此表为空表。</t>
    </r>
  </si>
  <si>
    <t>预算09-1表</t>
  </si>
  <si>
    <t>单位名称（项目）</t>
  </si>
  <si>
    <t>地区</t>
  </si>
  <si>
    <t>-</t>
  </si>
  <si>
    <r>
      <t>备注：本单位</t>
    </r>
    <r>
      <rPr>
        <sz val="12"/>
        <color theme="1"/>
        <rFont val="Microsoft YaHei UI"/>
        <charset val="134"/>
      </rPr>
      <t>2025</t>
    </r>
    <r>
      <rPr>
        <sz val="12"/>
        <color theme="1"/>
        <rFont val="宋体"/>
        <charset val="134"/>
      </rPr>
      <t>年无县对下转移支付预算，故此表为空表。</t>
    </r>
  </si>
  <si>
    <t>预算09-2表</t>
  </si>
  <si>
    <r>
      <t>备注：本单位</t>
    </r>
    <r>
      <rPr>
        <sz val="12"/>
        <color theme="1"/>
        <rFont val="Microsoft YaHei UI"/>
        <charset val="134"/>
      </rPr>
      <t>2025</t>
    </r>
    <r>
      <rPr>
        <sz val="12"/>
        <color theme="1"/>
        <rFont val="宋体"/>
        <charset val="134"/>
      </rPr>
      <t>年无县对下转移支付绩效目标，故此表为空表。</t>
    </r>
  </si>
  <si>
    <t>预算10表</t>
  </si>
  <si>
    <t>资产类别</t>
  </si>
  <si>
    <t>资产分类代码.名称</t>
  </si>
  <si>
    <t>资产名称</t>
  </si>
  <si>
    <t>计量单位</t>
  </si>
  <si>
    <t>财政部门批复数（元）</t>
  </si>
  <si>
    <t>单价</t>
  </si>
  <si>
    <t>金额</t>
  </si>
  <si>
    <t>备注：本单位2025年无新增资产配置预算，故此表为空表。</t>
  </si>
  <si>
    <t>预算11表</t>
  </si>
  <si>
    <t>上级补助</t>
  </si>
  <si>
    <t>备注：本单位2025年无转移支付补助项目支出预算，故此表为空表。</t>
  </si>
  <si>
    <t>预算12表</t>
  </si>
  <si>
    <t>项目级次</t>
  </si>
  <si>
    <t>312 民生类</t>
  </si>
  <si>
    <t>本级</t>
  </si>
  <si>
    <t>313 事业发展类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</si>
</sst>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
    <numFmt numFmtId="179" formatCode="#,##0.00;\-#,##0.00;;@"/>
  </numFmts>
  <fonts count="51">
    <font>
      <sz val="9"/>
      <color theme="1"/>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11.25"/>
      <name val="宋体"/>
      <charset val="134"/>
    </font>
    <font>
      <sz val="9"/>
      <name val="宋体"/>
      <charset val="134"/>
    </font>
    <font>
      <sz val="10"/>
      <name val="宋体"/>
      <charset val="134"/>
    </font>
    <font>
      <sz val="12"/>
      <color theme="1"/>
      <name val="宋体"/>
      <charset val="134"/>
      <scheme val="minor"/>
    </font>
    <font>
      <sz val="11.25"/>
      <color rgb="FF000000"/>
      <name val="宋体"/>
      <charset val="134"/>
    </font>
    <font>
      <b/>
      <sz val="23"/>
      <name val="宋体"/>
      <charset val="134"/>
    </font>
    <font>
      <sz val="12"/>
      <color theme="1"/>
      <name val="宋体"/>
      <charset val="134"/>
    </font>
    <font>
      <sz val="12"/>
      <color theme="1"/>
      <name val="Microsoft YaHei UI"/>
      <charset val="134"/>
    </font>
    <font>
      <b/>
      <sz val="22"/>
      <color rgb="FF000000"/>
      <name val="宋体"/>
      <charset val="134"/>
    </font>
    <font>
      <sz val="11"/>
      <name val="宋体"/>
      <charset val="134"/>
    </font>
    <font>
      <sz val="10"/>
      <color rgb="FFFFFFFF"/>
      <name val="宋体"/>
      <charset val="134"/>
    </font>
    <font>
      <b/>
      <sz val="21"/>
      <color rgb="FF000000"/>
      <name val="宋体"/>
      <charset val="134"/>
    </font>
    <font>
      <sz val="10"/>
      <color theme="1"/>
      <name val="宋体"/>
      <charset val="134"/>
    </font>
    <font>
      <sz val="9"/>
      <color theme="1"/>
      <name val="宋体"/>
      <charset val="134"/>
    </font>
    <font>
      <sz val="11"/>
      <color theme="1"/>
      <name val="宋体"/>
      <charset val="134"/>
    </font>
    <font>
      <sz val="20"/>
      <color rgb="FF000000"/>
      <name val="宋体"/>
      <charset val="134"/>
    </font>
    <font>
      <b/>
      <sz val="10"/>
      <color rgb="FF000000"/>
      <name val="宋体"/>
      <charset val="134"/>
    </font>
    <font>
      <b/>
      <sz val="9"/>
      <color rgb="FF000000"/>
      <name val="宋体"/>
      <charset val="134"/>
    </font>
    <font>
      <b/>
      <sz val="9"/>
      <name val="宋体"/>
      <charset val="134"/>
    </font>
    <font>
      <sz val="10"/>
      <name val="Arial"/>
      <charset val="134"/>
    </font>
    <font>
      <sz val="28"/>
      <color rgb="FF000000"/>
      <name val="宋体"/>
      <charset val="134"/>
    </font>
    <font>
      <sz val="10"/>
      <name val="Microsoft YaHei UI"/>
      <charset val="134"/>
    </font>
    <font>
      <sz val="30"/>
      <color rgb="FF000000"/>
      <name val="宋体"/>
      <charset val="134"/>
    </font>
    <font>
      <sz val="19"/>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9" fontId="31" fillId="0" borderId="0" applyFont="0" applyFill="0" applyBorder="0" applyAlignment="0" applyProtection="0">
      <alignment vertical="center"/>
    </xf>
    <xf numFmtId="41" fontId="31" fillId="0" borderId="0" applyFont="0" applyFill="0" applyBorder="0" applyAlignment="0" applyProtection="0">
      <alignment vertical="center"/>
    </xf>
    <xf numFmtId="42" fontId="3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3" borderId="14"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5" applyNumberFormat="0" applyFill="0" applyAlignment="0" applyProtection="0">
      <alignment vertical="center"/>
    </xf>
    <xf numFmtId="0" fontId="38" fillId="0" borderId="15" applyNumberFormat="0" applyFill="0" applyAlignment="0" applyProtection="0">
      <alignment vertical="center"/>
    </xf>
    <xf numFmtId="0" fontId="39" fillId="0" borderId="16" applyNumberFormat="0" applyFill="0" applyAlignment="0" applyProtection="0">
      <alignment vertical="center"/>
    </xf>
    <xf numFmtId="0" fontId="39" fillId="0" borderId="0" applyNumberFormat="0" applyFill="0" applyBorder="0" applyAlignment="0" applyProtection="0">
      <alignment vertical="center"/>
    </xf>
    <xf numFmtId="0" fontId="40" fillId="4" borderId="17" applyNumberFormat="0" applyAlignment="0" applyProtection="0">
      <alignment vertical="center"/>
    </xf>
    <xf numFmtId="0" fontId="41" fillId="5" borderId="18" applyNumberFormat="0" applyAlignment="0" applyProtection="0">
      <alignment vertical="center"/>
    </xf>
    <xf numFmtId="0" fontId="42" fillId="5" borderId="17" applyNumberFormat="0" applyAlignment="0" applyProtection="0">
      <alignment vertical="center"/>
    </xf>
    <xf numFmtId="0" fontId="43" fillId="6" borderId="19" applyNumberFormat="0" applyAlignment="0" applyProtection="0">
      <alignment vertical="center"/>
    </xf>
    <xf numFmtId="0" fontId="44" fillId="0" borderId="20" applyNumberFormat="0" applyFill="0" applyAlignment="0" applyProtection="0">
      <alignment vertical="center"/>
    </xf>
    <xf numFmtId="0" fontId="45" fillId="0" borderId="21" applyNumberFormat="0" applyFill="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9" fillId="33" borderId="0" applyNumberFormat="0" applyBorder="0" applyAlignment="0" applyProtection="0">
      <alignment vertical="center"/>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79" fontId="7" fillId="0" borderId="7">
      <alignment horizontal="right" vertical="center"/>
    </xf>
    <xf numFmtId="10" fontId="7" fillId="0" borderId="7">
      <alignment horizontal="right" vertical="center"/>
    </xf>
    <xf numFmtId="49" fontId="7" fillId="0" borderId="7">
      <alignment horizontal="left" vertical="center" wrapText="1"/>
    </xf>
    <xf numFmtId="21" fontId="7" fillId="0" borderId="7">
      <alignment horizontal="right" vertical="center"/>
    </xf>
    <xf numFmtId="0" fontId="7" fillId="0" borderId="0">
      <alignment vertical="top"/>
      <protection locked="0"/>
    </xf>
  </cellStyleXfs>
  <cellXfs count="227">
    <xf numFmtId="0" fontId="0" fillId="0" borderId="0" xfId="0">
      <alignment vertical="top"/>
      <protection locked="0"/>
    </xf>
    <xf numFmtId="49" fontId="1" fillId="0" borderId="0" xfId="0" applyNumberFormat="1" applyFont="1" applyAlignment="1" applyProtection="1"/>
    <xf numFmtId="0" fontId="1" fillId="0" borderId="0" xfId="0" applyFont="1" applyAlignment="1" applyProtection="1"/>
    <xf numFmtId="0" fontId="1" fillId="0" borderId="0" xfId="0" applyFont="1" applyAlignment="1">
      <alignment horizontal="right" vertical="center"/>
      <protection locked="0"/>
    </xf>
    <xf numFmtId="0" fontId="2" fillId="0" borderId="0" xfId="0" applyFont="1" applyAlignment="1" applyProtection="1">
      <alignment horizontal="center" vertical="center"/>
    </xf>
    <xf numFmtId="0" fontId="3" fillId="0" borderId="0" xfId="0" applyFont="1" applyAlignment="1" applyProtection="1">
      <alignment horizontal="center" vertical="center"/>
    </xf>
    <xf numFmtId="0" fontId="4" fillId="0" borderId="0" xfId="0" applyFont="1" applyAlignment="1">
      <alignment horizontal="left" vertical="center"/>
      <protection locked="0"/>
    </xf>
    <xf numFmtId="0" fontId="5" fillId="0" borderId="0" xfId="0" applyFont="1" applyAlignment="1" applyProtection="1">
      <alignment horizontal="left" vertical="center"/>
    </xf>
    <xf numFmtId="0" fontId="5" fillId="0" borderId="0" xfId="0" applyFont="1" applyAlignment="1" applyProtection="1"/>
    <xf numFmtId="0" fontId="5" fillId="0" borderId="1" xfId="0" applyFont="1" applyBorder="1" applyAlignment="1">
      <alignment horizontal="center" vertical="center" wrapText="1"/>
      <protection locked="0"/>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lignment horizontal="center" vertical="center" wrapText="1"/>
      <protection locked="0"/>
    </xf>
    <xf numFmtId="0" fontId="5" fillId="0" borderId="5" xfId="0" applyFont="1" applyBorder="1" applyAlignment="1" applyProtection="1">
      <alignment horizontal="center" vertical="center" wrapText="1"/>
    </xf>
    <xf numFmtId="0" fontId="5" fillId="0" borderId="6" xfId="0" applyFont="1" applyBorder="1" applyAlignment="1">
      <alignment horizontal="center" vertical="center" wrapText="1"/>
      <protection locked="0"/>
    </xf>
    <xf numFmtId="0" fontId="5"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6" fillId="0" borderId="7" xfId="0" applyFont="1" applyBorder="1" applyAlignment="1">
      <alignment horizontal="center" vertical="center"/>
      <protection locked="0"/>
    </xf>
    <xf numFmtId="0" fontId="7" fillId="0" borderId="7" xfId="0" applyFont="1" applyBorder="1" applyAlignment="1">
      <alignment horizontal="left" vertical="center" wrapText="1"/>
      <protection locked="0"/>
    </xf>
    <xf numFmtId="0" fontId="7" fillId="0" borderId="7" xfId="0" applyFont="1" applyBorder="1" applyAlignment="1">
      <alignment horizontal="left" vertical="center"/>
      <protection locked="0"/>
    </xf>
    <xf numFmtId="0" fontId="7" fillId="0" borderId="7" xfId="0" applyFont="1" applyBorder="1" applyAlignment="1">
      <alignment horizontal="center" vertical="center" wrapText="1"/>
      <protection locked="0"/>
    </xf>
    <xf numFmtId="179" fontId="7" fillId="0" borderId="7" xfId="53" applyFont="1" applyProtection="1">
      <alignment horizontal="right" vertical="center"/>
      <protection locked="0"/>
    </xf>
    <xf numFmtId="49" fontId="7" fillId="0" borderId="7" xfId="55" applyFont="1" applyProtection="1">
      <alignment horizontal="left" vertical="center" wrapText="1"/>
      <protection locked="0"/>
    </xf>
    <xf numFmtId="0" fontId="8" fillId="0" borderId="7" xfId="0" applyFont="1" applyBorder="1" applyAlignment="1" applyProtection="1">
      <alignment horizontal="center"/>
    </xf>
    <xf numFmtId="0" fontId="5" fillId="0" borderId="1"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7" fillId="0" borderId="7" xfId="0" applyFont="1" applyBorder="1" applyAlignment="1" applyProtection="1">
      <alignment horizontal="left" vertical="center" wrapText="1"/>
    </xf>
    <xf numFmtId="0" fontId="7" fillId="0" borderId="7" xfId="0" applyFont="1" applyBorder="1" applyAlignment="1">
      <alignment horizontal="center" vertical="center"/>
      <protection locked="0"/>
    </xf>
    <xf numFmtId="0" fontId="9" fillId="0" borderId="0" xfId="0" applyFont="1" applyAlignment="1">
      <alignment horizontal="right" vertical="top"/>
      <protection locked="0"/>
    </xf>
    <xf numFmtId="0" fontId="9" fillId="0" borderId="0" xfId="0" applyFont="1" applyAlignment="1">
      <alignment horizontal="right" vertical="top"/>
      <protection locked="0"/>
    </xf>
    <xf numFmtId="0" fontId="4" fillId="0" borderId="0" xfId="0" applyFont="1" applyAlignment="1">
      <alignment horizontal="right" vertical="center"/>
      <protection locked="0"/>
    </xf>
    <xf numFmtId="0" fontId="4" fillId="0" borderId="0" xfId="0" applyFont="1" applyAlignment="1" applyProtection="1">
      <alignment horizontal="right" vertical="center"/>
    </xf>
    <xf numFmtId="0" fontId="2" fillId="0" borderId="0" xfId="0" applyFont="1" applyAlignment="1" applyProtection="1">
      <alignment horizontal="center" vertical="center" wrapText="1"/>
    </xf>
    <xf numFmtId="0" fontId="4" fillId="0" borderId="0" xfId="0" applyFont="1" applyAlignment="1" applyProtection="1">
      <alignment horizontal="left" vertical="center"/>
    </xf>
    <xf numFmtId="0" fontId="1" fillId="0" borderId="0" xfId="0" applyFont="1" applyAlignment="1" applyProtection="1">
      <alignment vertical="center"/>
    </xf>
    <xf numFmtId="0" fontId="8" fillId="0" borderId="0" xfId="0" applyFont="1" applyAlignment="1" applyProtection="1">
      <alignment horizontal="right"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6" fillId="0" borderId="0" xfId="0" applyFont="1" applyBorder="1" applyAlignment="1">
      <alignment horizontal="center" vertical="center"/>
      <protection locked="0"/>
    </xf>
    <xf numFmtId="0" fontId="4" fillId="0" borderId="7" xfId="0" applyFont="1" applyBorder="1" applyAlignment="1" applyProtection="1">
      <alignment vertical="center" wrapText="1"/>
    </xf>
    <xf numFmtId="0" fontId="4" fillId="0" borderId="7" xfId="0" applyFont="1" applyBorder="1" applyAlignment="1" applyProtection="1">
      <alignment horizontal="right" vertical="center" wrapText="1"/>
    </xf>
    <xf numFmtId="0" fontId="4" fillId="0" borderId="7" xfId="0" applyFont="1" applyBorder="1" applyAlignment="1" applyProtection="1">
      <alignment horizontal="center" vertical="center" wrapText="1"/>
    </xf>
    <xf numFmtId="0" fontId="8" fillId="0" borderId="7" xfId="0" applyFont="1" applyBorder="1" applyAlignment="1" applyProtection="1">
      <alignment horizontal="center" vertical="center"/>
    </xf>
    <xf numFmtId="0" fontId="11" fillId="0" borderId="0" xfId="0" applyFont="1" applyAlignment="1">
      <alignment horizontal="center" vertical="center"/>
      <protection locked="0"/>
    </xf>
    <xf numFmtId="0" fontId="7" fillId="0" borderId="0" xfId="0" applyFont="1" applyAlignment="1">
      <alignment horizontal="left" vertical="center"/>
      <protection locked="0"/>
    </xf>
    <xf numFmtId="0" fontId="8" fillId="0" borderId="0" xfId="0" applyFont="1" applyAlignment="1" applyProtection="1">
      <alignment vertical="center"/>
    </xf>
    <xf numFmtId="0" fontId="7" fillId="0" borderId="0" xfId="0" applyFont="1">
      <alignment vertical="top"/>
      <protection locked="0"/>
    </xf>
    <xf numFmtId="0" fontId="5" fillId="0" borderId="7" xfId="0" applyFont="1" applyBorder="1" applyAlignment="1">
      <alignment horizontal="center" vertical="center"/>
      <protection locked="0"/>
    </xf>
    <xf numFmtId="0" fontId="12" fillId="0" borderId="0" xfId="0" applyFont="1" applyAlignment="1">
      <alignment horizontal="right" vertical="top"/>
      <protection locked="0"/>
    </xf>
    <xf numFmtId="0" fontId="13" fillId="0" borderId="0" xfId="0" applyFont="1" applyAlignment="1">
      <alignment horizontal="right" vertical="top"/>
      <protection locked="0"/>
    </xf>
    <xf numFmtId="0" fontId="1" fillId="0" borderId="0" xfId="0" applyFont="1" applyAlignment="1" applyProtection="1">
      <alignment horizontal="right" vertical="center"/>
    </xf>
    <xf numFmtId="0" fontId="14" fillId="0" borderId="0" xfId="0" applyFont="1" applyAlignment="1" applyProtection="1">
      <alignment horizontal="center" vertical="center" wrapText="1"/>
    </xf>
    <xf numFmtId="0" fontId="4" fillId="0" borderId="0" xfId="0" applyFont="1" applyAlignment="1" applyProtection="1">
      <alignment horizontal="left" vertical="center" wrapText="1"/>
    </xf>
    <xf numFmtId="0" fontId="5" fillId="0" borderId="0" xfId="0" applyFont="1" applyAlignment="1" applyProtection="1">
      <alignment wrapText="1"/>
    </xf>
    <xf numFmtId="0" fontId="1" fillId="0" borderId="0" xfId="0" applyFont="1" applyAlignment="1" applyProtection="1">
      <alignment horizontal="right" wrapText="1"/>
    </xf>
    <xf numFmtId="0" fontId="8" fillId="0" borderId="0" xfId="0" applyFont="1" applyAlignment="1" applyProtection="1">
      <alignment wrapText="1"/>
    </xf>
    <xf numFmtId="0" fontId="5" fillId="0" borderId="8" xfId="0" applyFont="1" applyBorder="1" applyAlignment="1" applyProtection="1">
      <alignment horizontal="center" vertical="center" wrapText="1"/>
    </xf>
    <xf numFmtId="0" fontId="15" fillId="0" borderId="7" xfId="0" applyFont="1" applyBorder="1" applyAlignment="1" applyProtection="1">
      <alignment horizontal="center" vertical="center"/>
    </xf>
    <xf numFmtId="0" fontId="15" fillId="0" borderId="7" xfId="0" applyFont="1" applyBorder="1" applyAlignment="1">
      <alignment horizontal="center" vertical="center"/>
      <protection locked="0"/>
    </xf>
    <xf numFmtId="0" fontId="15" fillId="0" borderId="2" xfId="0" applyFont="1" applyBorder="1" applyAlignment="1" applyProtection="1">
      <alignment horizontal="center" vertical="center"/>
    </xf>
    <xf numFmtId="0" fontId="0" fillId="0" borderId="0" xfId="0" applyAlignment="1">
      <alignment horizontal="right" vertical="top"/>
      <protection locked="0"/>
    </xf>
    <xf numFmtId="0" fontId="1" fillId="0" borderId="0" xfId="0" applyFont="1" applyAlignment="1" applyProtection="1">
      <alignment wrapText="1"/>
    </xf>
    <xf numFmtId="0" fontId="1" fillId="0" borderId="0" xfId="0" applyFont="1" applyAlignment="1">
      <protection locked="0"/>
    </xf>
    <xf numFmtId="0" fontId="7" fillId="0" borderId="0" xfId="0" applyFont="1" applyAlignment="1">
      <alignment vertical="top" wrapText="1"/>
      <protection locked="0"/>
    </xf>
    <xf numFmtId="0" fontId="3" fillId="0" borderId="0" xfId="0" applyFont="1" applyAlignment="1" applyProtection="1">
      <alignment horizontal="center" vertical="center" wrapText="1"/>
    </xf>
    <xf numFmtId="0" fontId="3" fillId="0" borderId="0" xfId="0" applyFont="1" applyAlignment="1">
      <alignment horizontal="center" vertical="center"/>
      <protection locked="0"/>
    </xf>
    <xf numFmtId="0" fontId="3" fillId="0" borderId="0" xfId="0" applyFont="1" applyAlignment="1">
      <alignment horizontal="center" vertical="center" wrapText="1"/>
      <protection locked="0"/>
    </xf>
    <xf numFmtId="0" fontId="5" fillId="0" borderId="0" xfId="0" applyFont="1" applyAlignment="1">
      <protection locked="0"/>
    </xf>
    <xf numFmtId="0" fontId="5" fillId="0" borderId="9" xfId="0" applyFont="1" applyBorder="1" applyAlignment="1" applyProtection="1">
      <alignment horizontal="center" vertical="center" wrapText="1"/>
    </xf>
    <xf numFmtId="0" fontId="5" fillId="0" borderId="9" xfId="0" applyFont="1" applyBorder="1" applyAlignment="1">
      <alignment horizontal="center" vertical="center" wrapText="1"/>
      <protection locked="0"/>
    </xf>
    <xf numFmtId="0" fontId="5" fillId="0" borderId="3" xfId="0" applyFont="1" applyBorder="1" applyAlignment="1">
      <alignment horizontal="center" vertical="center" wrapText="1"/>
      <protection locked="0"/>
    </xf>
    <xf numFmtId="0" fontId="5" fillId="0" borderId="10" xfId="0" applyFont="1" applyBorder="1" applyAlignment="1" applyProtection="1">
      <alignment horizontal="center" vertical="center" wrapText="1"/>
    </xf>
    <xf numFmtId="0" fontId="5" fillId="0" borderId="10" xfId="0" applyFont="1" applyBorder="1" applyAlignment="1">
      <alignment horizontal="center" vertical="center" wrapText="1"/>
      <protection locked="0"/>
    </xf>
    <xf numFmtId="0" fontId="5" fillId="0" borderId="11" xfId="0" applyFont="1" applyBorder="1" applyAlignment="1" applyProtection="1">
      <alignment horizontal="center" vertical="center" wrapText="1"/>
    </xf>
    <xf numFmtId="0" fontId="5" fillId="0" borderId="11" xfId="0" applyFont="1" applyBorder="1" applyAlignment="1">
      <alignment horizontal="center" vertical="center" wrapText="1"/>
      <protection locked="0"/>
    </xf>
    <xf numFmtId="3" fontId="5" fillId="0" borderId="6" xfId="0" applyNumberFormat="1" applyFont="1" applyBorder="1" applyAlignment="1" applyProtection="1">
      <alignment horizontal="center" vertical="center"/>
    </xf>
    <xf numFmtId="0" fontId="4" fillId="0" borderId="6"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4" fillId="0" borderId="11" xfId="0" applyFont="1" applyBorder="1" applyAlignment="1">
      <alignment horizontal="left" vertical="center" wrapText="1"/>
      <protection locked="0"/>
    </xf>
    <xf numFmtId="0" fontId="4" fillId="0" borderId="6" xfId="0" applyFont="1" applyBorder="1" applyAlignment="1" applyProtection="1">
      <alignment horizontal="center" vertical="center" wrapText="1"/>
    </xf>
    <xf numFmtId="0" fontId="7" fillId="0" borderId="7" xfId="0" applyFont="1" applyBorder="1" applyAlignment="1">
      <alignment horizontal="center" vertical="top"/>
      <protection locked="0"/>
    </xf>
    <xf numFmtId="0" fontId="4" fillId="0" borderId="0" xfId="0" applyFont="1" applyAlignment="1">
      <alignment horizontal="right" vertical="center" wrapText="1"/>
      <protection locked="0"/>
    </xf>
    <xf numFmtId="0" fontId="4" fillId="0" borderId="0" xfId="0" applyFont="1" applyAlignment="1" applyProtection="1">
      <alignment horizontal="right" vertical="center" wrapText="1"/>
    </xf>
    <xf numFmtId="0" fontId="4" fillId="0" borderId="0" xfId="0" applyFont="1" applyAlignment="1">
      <alignment horizontal="right"/>
      <protection locked="0"/>
    </xf>
    <xf numFmtId="0" fontId="4" fillId="0" borderId="0" xfId="0" applyFont="1" applyAlignment="1">
      <alignment horizontal="right" wrapText="1"/>
      <protection locked="0"/>
    </xf>
    <xf numFmtId="0" fontId="5" fillId="0" borderId="3" xfId="0" applyFont="1" applyBorder="1" applyAlignment="1">
      <alignment horizontal="center" vertical="center"/>
      <protection locked="0"/>
    </xf>
    <xf numFmtId="0" fontId="5" fillId="0" borderId="12" xfId="0" applyFont="1" applyBorder="1" applyAlignment="1" applyProtection="1">
      <alignment horizontal="center" vertical="center" wrapText="1"/>
    </xf>
    <xf numFmtId="0" fontId="5" fillId="0" borderId="12" xfId="0" applyFont="1" applyBorder="1" applyAlignment="1">
      <alignment horizontal="center" vertical="center"/>
      <protection locked="0"/>
    </xf>
    <xf numFmtId="0" fontId="5" fillId="0" borderId="12" xfId="0" applyFont="1" applyBorder="1" applyAlignment="1">
      <alignment horizontal="center" vertical="center" wrapText="1"/>
      <protection locked="0"/>
    </xf>
    <xf numFmtId="0" fontId="5" fillId="0" borderId="7" xfId="0" applyFont="1" applyBorder="1" applyAlignment="1">
      <alignment horizontal="center" vertical="center" wrapText="1"/>
      <protection locked="0"/>
    </xf>
    <xf numFmtId="0" fontId="5" fillId="0" borderId="11" xfId="0" applyFont="1" applyBorder="1" applyAlignment="1" applyProtection="1">
      <alignment horizontal="center" vertical="center"/>
    </xf>
    <xf numFmtId="0" fontId="4" fillId="0" borderId="11" xfId="0" applyFont="1" applyBorder="1" applyAlignment="1" applyProtection="1">
      <alignment horizontal="right" vertical="center"/>
    </xf>
    <xf numFmtId="0" fontId="4" fillId="0" borderId="6" xfId="0" applyFont="1" applyBorder="1" applyAlignment="1" applyProtection="1">
      <alignment horizontal="left" vertical="center" wrapText="1" indent="1"/>
    </xf>
    <xf numFmtId="0" fontId="15" fillId="0" borderId="10" xfId="0" applyFont="1" applyBorder="1" applyAlignment="1">
      <alignment horizontal="center" vertical="center" wrapText="1"/>
      <protection locked="0"/>
    </xf>
    <xf numFmtId="0" fontId="15" fillId="0" borderId="12" xfId="0" applyFont="1" applyBorder="1" applyAlignment="1">
      <alignment horizontal="center" vertical="center"/>
      <protection locked="0"/>
    </xf>
    <xf numFmtId="0" fontId="15" fillId="0" borderId="12" xfId="0" applyFont="1" applyBorder="1" applyAlignment="1">
      <alignment horizontal="center" vertical="center" wrapText="1"/>
      <protection locked="0"/>
    </xf>
    <xf numFmtId="0" fontId="16" fillId="0" borderId="0" xfId="0" applyFont="1" applyAlignment="1">
      <alignment horizontal="right"/>
      <protection locked="0"/>
    </xf>
    <xf numFmtId="49" fontId="16" fillId="0" borderId="0" xfId="0" applyNumberFormat="1" applyFont="1" applyAlignment="1">
      <protection locked="0"/>
    </xf>
    <xf numFmtId="0" fontId="1" fillId="0" borderId="0" xfId="0" applyFont="1" applyAlignment="1" applyProtection="1">
      <alignment horizontal="right"/>
    </xf>
    <xf numFmtId="0" fontId="2" fillId="0" borderId="0" xfId="0" applyFont="1" applyAlignment="1">
      <alignment horizontal="center" vertical="center" wrapText="1"/>
      <protection locked="0"/>
    </xf>
    <xf numFmtId="0" fontId="17" fillId="0" borderId="0" xfId="0" applyFont="1" applyAlignment="1">
      <alignment horizontal="center" vertical="center" wrapText="1"/>
      <protection locked="0"/>
    </xf>
    <xf numFmtId="0" fontId="17" fillId="0" borderId="0" xfId="0" applyFont="1" applyAlignment="1">
      <alignment horizontal="center" vertical="center"/>
      <protection locked="0"/>
    </xf>
    <xf numFmtId="0" fontId="17" fillId="0" borderId="0" xfId="0" applyFont="1" applyAlignment="1" applyProtection="1">
      <alignment horizontal="center" vertical="center"/>
    </xf>
    <xf numFmtId="0" fontId="5" fillId="0" borderId="1" xfId="0" applyFont="1" applyBorder="1" applyAlignment="1">
      <alignment horizontal="center" vertical="center"/>
      <protection locked="0"/>
    </xf>
    <xf numFmtId="49" fontId="5" fillId="0" borderId="9" xfId="0" applyNumberFormat="1" applyFont="1" applyBorder="1" applyAlignment="1">
      <alignment horizontal="center" vertical="center" wrapText="1"/>
      <protection locked="0"/>
    </xf>
    <xf numFmtId="0" fontId="5" fillId="0" borderId="9" xfId="0" applyFont="1" applyBorder="1" applyAlignment="1">
      <alignment horizontal="center" vertical="center"/>
      <protection locked="0"/>
    </xf>
    <xf numFmtId="0" fontId="5" fillId="0" borderId="6" xfId="0" applyFont="1" applyBorder="1" applyAlignment="1">
      <alignment horizontal="center" vertical="center"/>
      <protection locked="0"/>
    </xf>
    <xf numFmtId="49" fontId="5" fillId="0" borderId="11" xfId="0" applyNumberFormat="1" applyFont="1" applyBorder="1" applyAlignment="1">
      <alignment horizontal="center" vertical="center" wrapText="1"/>
      <protection locked="0"/>
    </xf>
    <xf numFmtId="0" fontId="5" fillId="0" borderId="11" xfId="0" applyFont="1" applyBorder="1" applyAlignment="1">
      <alignment horizontal="center" vertical="center"/>
      <protection locked="0"/>
    </xf>
    <xf numFmtId="0" fontId="10" fillId="0" borderId="6" xfId="0" applyFont="1" applyBorder="1" applyAlignment="1">
      <alignment horizontal="center" vertical="center"/>
      <protection locked="0"/>
    </xf>
    <xf numFmtId="49" fontId="10" fillId="0" borderId="11" xfId="0" applyNumberFormat="1" applyFont="1" applyBorder="1" applyAlignment="1">
      <alignment horizontal="center" vertical="center"/>
      <protection locked="0"/>
    </xf>
    <xf numFmtId="0" fontId="10" fillId="0" borderId="11" xfId="0" applyFont="1" applyBorder="1" applyAlignment="1">
      <alignment horizontal="center" vertical="center"/>
      <protection locked="0"/>
    </xf>
    <xf numFmtId="0" fontId="10" fillId="0" borderId="11" xfId="0" applyFont="1" applyBorder="1" applyAlignment="1" applyProtection="1">
      <alignment horizontal="center" vertical="center"/>
    </xf>
    <xf numFmtId="0" fontId="4" fillId="0" borderId="6" xfId="0" applyFont="1" applyBorder="1" applyAlignment="1">
      <alignment horizontal="left" vertical="center" wrapText="1"/>
      <protection locked="0"/>
    </xf>
    <xf numFmtId="0" fontId="4" fillId="0" borderId="6" xfId="0" applyFont="1" applyBorder="1" applyAlignment="1">
      <alignment horizontal="center" vertical="center" wrapText="1"/>
      <protection locked="0"/>
    </xf>
    <xf numFmtId="49" fontId="8" fillId="0" borderId="7" xfId="0" applyNumberFormat="1" applyFont="1" applyBorder="1" applyAlignment="1" applyProtection="1">
      <alignment horizontal="center"/>
    </xf>
    <xf numFmtId="3" fontId="10" fillId="0" borderId="7" xfId="0" applyNumberFormat="1" applyFont="1" applyBorder="1" applyAlignment="1" applyProtection="1">
      <alignment horizontal="center" vertical="center"/>
    </xf>
    <xf numFmtId="0" fontId="4" fillId="0" borderId="7" xfId="0" applyFont="1" applyBorder="1" applyAlignment="1" applyProtection="1">
      <alignment horizontal="left" vertical="center" wrapText="1"/>
    </xf>
    <xf numFmtId="0" fontId="4" fillId="0" borderId="7" xfId="0" applyFont="1" applyBorder="1" applyAlignment="1">
      <alignment horizontal="center" vertical="center"/>
      <protection locked="0"/>
    </xf>
    <xf numFmtId="0" fontId="4" fillId="0" borderId="7" xfId="0" applyFont="1" applyBorder="1" applyAlignment="1" applyProtection="1">
      <alignment horizontal="left" vertical="center" wrapText="1" indent="2"/>
    </xf>
    <xf numFmtId="0" fontId="4" fillId="0" borderId="7" xfId="0" applyFont="1" applyBorder="1" applyAlignment="1">
      <alignment horizontal="left" vertical="center" wrapText="1"/>
      <protection locked="0"/>
    </xf>
    <xf numFmtId="0" fontId="8" fillId="0" borderId="0" xfId="0" applyFont="1" applyProtection="1">
      <alignment vertical="top"/>
    </xf>
    <xf numFmtId="3" fontId="6" fillId="0" borderId="7" xfId="0" applyNumberFormat="1"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3" xfId="0" applyFont="1" applyBorder="1" applyAlignment="1">
      <alignment horizontal="center" vertical="center" wrapText="1"/>
      <protection locked="0"/>
    </xf>
    <xf numFmtId="0" fontId="5" fillId="0" borderId="5" xfId="0" applyFont="1" applyBorder="1" applyAlignment="1">
      <alignment horizontal="center" vertical="center"/>
      <protection locked="0"/>
    </xf>
    <xf numFmtId="0" fontId="7" fillId="0" borderId="7" xfId="0" applyFont="1" applyBorder="1" applyAlignment="1" applyProtection="1">
      <alignment horizontal="center" vertical="center" wrapText="1"/>
    </xf>
    <xf numFmtId="0" fontId="8" fillId="0" borderId="0" xfId="0" applyFont="1">
      <alignment vertical="top"/>
      <protection locked="0"/>
    </xf>
    <xf numFmtId="49" fontId="1" fillId="0" borderId="0" xfId="0" applyNumberFormat="1" applyFont="1" applyAlignment="1">
      <protection locked="0"/>
    </xf>
    <xf numFmtId="0" fontId="2" fillId="0" borderId="0" xfId="0" applyFont="1" applyAlignment="1">
      <alignment horizontal="center" vertical="center"/>
      <protection locked="0"/>
    </xf>
    <xf numFmtId="0" fontId="5" fillId="0" borderId="0" xfId="0" applyFont="1" applyAlignment="1">
      <alignment horizontal="left" vertical="center"/>
      <protection locked="0"/>
    </xf>
    <xf numFmtId="0" fontId="5" fillId="0" borderId="2" xfId="0" applyFont="1" applyBorder="1" applyAlignment="1">
      <alignment horizontal="center" vertical="center"/>
      <protection locked="0"/>
    </xf>
    <xf numFmtId="3" fontId="6" fillId="0" borderId="7" xfId="0" applyNumberFormat="1" applyFont="1" applyBorder="1" applyAlignment="1">
      <alignment horizontal="center" vertical="center"/>
      <protection locked="0"/>
    </xf>
    <xf numFmtId="0" fontId="7" fillId="0" borderId="7" xfId="0" applyFont="1" applyBorder="1" applyAlignment="1" applyProtection="1">
      <alignment horizontal="left" vertical="center"/>
    </xf>
    <xf numFmtId="0" fontId="5" fillId="0" borderId="4" xfId="0" applyFont="1" applyBorder="1" applyAlignment="1">
      <alignment horizontal="center" vertical="center"/>
      <protection locked="0"/>
    </xf>
    <xf numFmtId="0" fontId="5" fillId="0" borderId="2"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0" fillId="0" borderId="0" xfId="0" applyFill="1">
      <alignment vertical="top"/>
      <protection locked="0"/>
    </xf>
    <xf numFmtId="0" fontId="18" fillId="0" borderId="0" xfId="0" applyFont="1" applyAlignment="1" applyProtection="1">
      <alignment horizontal="center"/>
    </xf>
    <xf numFmtId="0" fontId="18" fillId="0" borderId="0" xfId="0" applyFont="1" applyAlignment="1" applyProtection="1">
      <alignment horizontal="center" wrapText="1"/>
    </xf>
    <xf numFmtId="0" fontId="18" fillId="0" borderId="0" xfId="0" applyFont="1" applyAlignment="1" applyProtection="1">
      <alignment wrapText="1"/>
    </xf>
    <xf numFmtId="0" fontId="19" fillId="0" borderId="0" xfId="0" applyFont="1" applyAlignment="1" applyProtection="1">
      <alignment horizontal="right" vertical="center" wrapText="1"/>
    </xf>
    <xf numFmtId="0" fontId="20" fillId="0" borderId="6" xfId="0" applyFont="1" applyBorder="1" applyAlignment="1">
      <alignment horizontal="center" vertical="center" wrapText="1"/>
      <protection locked="0"/>
    </xf>
    <xf numFmtId="0" fontId="5" fillId="0" borderId="7" xfId="0" applyFont="1" applyBorder="1" applyAlignment="1" applyProtection="1">
      <alignment horizontal="center" vertical="center"/>
    </xf>
    <xf numFmtId="0" fontId="10" fillId="0" borderId="7" xfId="0" applyFont="1" applyBorder="1" applyAlignment="1">
      <alignment horizontal="center" vertical="center"/>
      <protection locked="0"/>
    </xf>
    <xf numFmtId="0" fontId="12" fillId="0" borderId="7" xfId="0" applyFont="1" applyBorder="1" applyAlignment="1">
      <alignment horizontal="center" vertical="center"/>
      <protection locked="0"/>
    </xf>
    <xf numFmtId="0" fontId="12" fillId="0" borderId="7" xfId="0" applyFont="1" applyBorder="1" applyAlignment="1" applyProtection="1">
      <alignment horizontal="center" vertical="center"/>
    </xf>
    <xf numFmtId="0" fontId="12" fillId="0" borderId="2" xfId="0" applyFont="1" applyBorder="1" applyAlignment="1" applyProtection="1">
      <alignment horizontal="center" vertical="center"/>
    </xf>
    <xf numFmtId="179" fontId="19" fillId="0" borderId="7" xfId="53" applyFont="1">
      <alignment horizontal="right" vertical="center"/>
    </xf>
    <xf numFmtId="179" fontId="19" fillId="0" borderId="7" xfId="53" applyFont="1" applyAlignment="1">
      <alignment horizontal="center" vertical="center"/>
    </xf>
    <xf numFmtId="179" fontId="19" fillId="0" borderId="7" xfId="53" applyFont="1" applyFill="1" applyAlignment="1">
      <alignment horizontal="center" vertical="center"/>
    </xf>
    <xf numFmtId="179" fontId="19" fillId="0" borderId="7" xfId="53" applyFont="1" applyFill="1">
      <alignment horizontal="right" vertical="center"/>
    </xf>
    <xf numFmtId="0" fontId="7" fillId="0" borderId="0" xfId="0" applyFont="1" applyBorder="1" applyAlignment="1">
      <alignment vertical="center"/>
      <protection locked="0"/>
    </xf>
    <xf numFmtId="49" fontId="8" fillId="0" borderId="0" xfId="0" applyNumberFormat="1" applyFont="1" applyAlignment="1" applyProtection="1">
      <alignment vertical="center"/>
    </xf>
    <xf numFmtId="49" fontId="5" fillId="0" borderId="2" xfId="0" applyNumberFormat="1" applyFont="1" applyBorder="1" applyAlignment="1" applyProtection="1">
      <alignment horizontal="center" vertical="center" wrapText="1"/>
    </xf>
    <xf numFmtId="49" fontId="5" fillId="0" borderId="4" xfId="0" applyNumberFormat="1" applyFont="1" applyBorder="1" applyAlignment="1" applyProtection="1">
      <alignment horizontal="center" vertical="center" wrapText="1"/>
    </xf>
    <xf numFmtId="49" fontId="5" fillId="0" borderId="7" xfId="0" applyNumberFormat="1" applyFont="1" applyBorder="1" applyAlignment="1" applyProtection="1">
      <alignment horizontal="center" vertical="center"/>
    </xf>
    <xf numFmtId="49" fontId="10" fillId="0" borderId="7" xfId="0" applyNumberFormat="1" applyFont="1" applyBorder="1" applyAlignment="1" applyProtection="1">
      <alignment horizontal="center" vertical="center"/>
    </xf>
    <xf numFmtId="0" fontId="10" fillId="0" borderId="7" xfId="0" applyFont="1" applyBorder="1" applyAlignment="1" applyProtection="1">
      <alignment horizontal="center" vertical="center"/>
    </xf>
    <xf numFmtId="49" fontId="10" fillId="0" borderId="7" xfId="0" applyNumberFormat="1" applyFont="1" applyBorder="1" applyAlignment="1">
      <alignment horizontal="center" vertical="center"/>
      <protection locked="0"/>
    </xf>
    <xf numFmtId="0" fontId="4" fillId="0" borderId="7" xfId="0" applyFont="1" applyBorder="1" applyAlignment="1" applyProtection="1">
      <alignment horizontal="left" vertical="center" wrapText="1" indent="1"/>
    </xf>
    <xf numFmtId="0" fontId="21" fillId="0" borderId="0" xfId="0" applyFont="1" applyAlignment="1" applyProtection="1">
      <alignment horizontal="center" vertical="center"/>
    </xf>
    <xf numFmtId="0" fontId="22" fillId="0" borderId="0" xfId="0" applyFont="1" applyAlignment="1" applyProtection="1">
      <alignment horizontal="center" vertical="center"/>
    </xf>
    <xf numFmtId="0" fontId="4" fillId="0" borderId="7" xfId="0" applyFont="1" applyBorder="1" applyAlignment="1" applyProtection="1">
      <alignment vertical="center"/>
    </xf>
    <xf numFmtId="0" fontId="4" fillId="0" borderId="7" xfId="0" applyFont="1" applyBorder="1" applyAlignment="1">
      <alignment horizontal="left" vertical="center"/>
      <protection locked="0"/>
    </xf>
    <xf numFmtId="0" fontId="4" fillId="0" borderId="7" xfId="0" applyFont="1" applyBorder="1" applyAlignment="1">
      <alignment vertical="center"/>
      <protection locked="0"/>
    </xf>
    <xf numFmtId="0" fontId="23" fillId="0" borderId="7" xfId="0" applyFont="1" applyBorder="1" applyAlignment="1" applyProtection="1">
      <alignment horizontal="center" vertical="center"/>
    </xf>
    <xf numFmtId="0" fontId="7" fillId="0" borderId="7" xfId="0" applyFont="1" applyFill="1" applyBorder="1" applyAlignment="1">
      <alignment horizontal="left" vertical="center"/>
      <protection locked="0"/>
    </xf>
    <xf numFmtId="179" fontId="7" fillId="0" borderId="7" xfId="53" applyFont="1" applyFill="1" applyProtection="1">
      <alignment horizontal="right" vertical="center"/>
      <protection locked="0"/>
    </xf>
    <xf numFmtId="0" fontId="23" fillId="0" borderId="7" xfId="0" applyFont="1" applyBorder="1" applyAlignment="1">
      <alignment horizontal="center" vertical="center"/>
      <protection locked="0"/>
    </xf>
    <xf numFmtId="0" fontId="7" fillId="0" borderId="7" xfId="0" applyFont="1" applyBorder="1">
      <alignment vertical="top"/>
      <protection locked="0"/>
    </xf>
    <xf numFmtId="179" fontId="7" fillId="0" borderId="7" xfId="0" applyNumberFormat="1" applyFont="1" applyBorder="1" applyAlignment="1">
      <alignment horizontal="right" vertical="center"/>
      <protection locked="0"/>
    </xf>
    <xf numFmtId="0" fontId="4" fillId="0" borderId="7" xfId="0" applyFont="1" applyBorder="1" applyAlignment="1" applyProtection="1">
      <alignment horizontal="left" vertical="center"/>
    </xf>
    <xf numFmtId="179" fontId="24" fillId="0" borderId="7" xfId="53" applyFont="1" applyProtection="1">
      <alignment horizontal="right" vertical="center"/>
      <protection locked="0"/>
    </xf>
    <xf numFmtId="0" fontId="0" fillId="0" borderId="0" xfId="0" applyFont="1" applyFill="1">
      <alignment vertical="top"/>
      <protection locked="0"/>
    </xf>
    <xf numFmtId="0" fontId="25" fillId="0" borderId="0" xfId="0" applyFont="1" applyProtection="1">
      <alignment vertical="top"/>
    </xf>
    <xf numFmtId="0" fontId="26" fillId="0" borderId="0" xfId="0" applyFont="1" applyAlignment="1" applyProtection="1">
      <alignment horizontal="center" vertical="center"/>
    </xf>
    <xf numFmtId="0" fontId="4" fillId="0" borderId="0" xfId="0" applyFont="1" applyAlignment="1">
      <alignment horizontal="left" vertical="center" wrapText="1"/>
      <protection locked="0"/>
    </xf>
    <xf numFmtId="0" fontId="1" fillId="0" borderId="0" xfId="0" applyFont="1" applyAlignment="1" applyProtection="1">
      <alignment horizontal="left" vertical="center" wrapText="1"/>
    </xf>
    <xf numFmtId="0" fontId="19" fillId="0" borderId="7" xfId="0" applyFont="1" applyFill="1" applyBorder="1" applyAlignment="1" applyProtection="1">
      <alignment horizontal="left" vertical="center" indent="1"/>
    </xf>
    <xf numFmtId="179" fontId="19" fillId="0" borderId="7" xfId="53" applyFont="1" applyFill="1" applyProtection="1">
      <alignment horizontal="right" vertical="center"/>
      <protection locked="0"/>
    </xf>
    <xf numFmtId="0" fontId="19" fillId="0" borderId="7" xfId="0" applyFont="1" applyFill="1" applyBorder="1" applyAlignment="1">
      <alignment horizontal="left" vertical="center" indent="2"/>
      <protection locked="0"/>
    </xf>
    <xf numFmtId="0" fontId="19" fillId="0" borderId="7" xfId="0" applyFont="1" applyFill="1" applyBorder="1" applyAlignment="1" applyProtection="1">
      <alignment horizontal="left" vertical="center" indent="2"/>
    </xf>
    <xf numFmtId="0" fontId="19" fillId="0" borderId="7" xfId="0" applyFont="1" applyFill="1" applyBorder="1" applyAlignment="1" applyProtection="1">
      <alignment horizontal="left" vertical="center"/>
    </xf>
    <xf numFmtId="0" fontId="7" fillId="0" borderId="2" xfId="0" applyFont="1" applyBorder="1" applyAlignment="1">
      <alignment horizontal="center" vertical="center" wrapText="1"/>
      <protection locked="0"/>
    </xf>
    <xf numFmtId="0" fontId="7" fillId="0" borderId="4" xfId="0" applyFont="1" applyBorder="1" applyAlignment="1" applyProtection="1">
      <alignment horizontal="center" vertical="center" wrapText="1"/>
    </xf>
    <xf numFmtId="0" fontId="27" fillId="0" borderId="0" xfId="0" applyFont="1" applyAlignment="1" applyProtection="1"/>
    <xf numFmtId="0" fontId="28" fillId="0" borderId="0" xfId="0" applyFont="1" applyAlignment="1" applyProtection="1">
      <alignment horizontal="center" vertical="center"/>
    </xf>
    <xf numFmtId="0" fontId="5"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3" xfId="0" applyFont="1" applyBorder="1" applyAlignment="1" applyProtection="1">
      <alignment horizontal="center" vertical="center" wrapText="1"/>
    </xf>
    <xf numFmtId="0" fontId="6" fillId="0" borderId="5"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0"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1" xfId="0" applyFont="1" applyBorder="1" applyAlignment="1" applyProtection="1">
      <alignment horizontal="center" vertical="center"/>
    </xf>
    <xf numFmtId="0" fontId="4" fillId="0" borderId="6" xfId="0" applyFont="1" applyBorder="1" applyAlignment="1" applyProtection="1">
      <alignment vertical="center" wrapText="1"/>
    </xf>
    <xf numFmtId="0" fontId="4" fillId="0" borderId="11" xfId="0" applyFont="1" applyBorder="1" applyAlignment="1" applyProtection="1">
      <alignment vertical="center" wrapText="1"/>
    </xf>
    <xf numFmtId="0" fontId="4" fillId="0" borderId="6" xfId="0" applyFont="1" applyBorder="1" applyAlignment="1" applyProtection="1">
      <alignment horizontal="center" vertical="center"/>
    </xf>
    <xf numFmtId="0" fontId="4" fillId="0" borderId="11" xfId="0" applyFont="1" applyBorder="1" applyAlignment="1" applyProtection="1">
      <alignment horizontal="center" vertical="center"/>
    </xf>
    <xf numFmtId="0" fontId="28" fillId="0" borderId="0" xfId="0" applyFont="1" applyAlignment="1">
      <alignment horizontal="center" vertical="center"/>
      <protection locked="0"/>
    </xf>
    <xf numFmtId="0" fontId="5" fillId="0" borderId="0" xfId="0" applyFont="1" applyAlignment="1">
      <alignment vertical="center"/>
      <protection locked="0"/>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wrapText="1"/>
    </xf>
    <xf numFmtId="0" fontId="6" fillId="0" borderId="12" xfId="0" applyFont="1" applyBorder="1" applyAlignment="1" applyProtection="1">
      <alignment horizontal="center" vertical="center"/>
    </xf>
    <xf numFmtId="0" fontId="6" fillId="0" borderId="11" xfId="0" applyFont="1" applyBorder="1" applyAlignment="1">
      <alignment horizontal="center" vertical="center"/>
      <protection locked="0"/>
    </xf>
    <xf numFmtId="0" fontId="6" fillId="2" borderId="4" xfId="0" applyFont="1" applyFill="1" applyBorder="1" applyAlignment="1">
      <alignment horizontal="center" vertical="center" wrapText="1"/>
      <protection locked="0"/>
    </xf>
    <xf numFmtId="0" fontId="29" fillId="0" borderId="0" xfId="0" applyFont="1" applyAlignment="1" applyProtection="1">
      <alignment horizontal="center" vertical="top"/>
    </xf>
    <xf numFmtId="0" fontId="30" fillId="0" borderId="0" xfId="0" applyFont="1" applyAlignment="1" applyProtection="1">
      <alignment horizontal="center" vertical="center"/>
    </xf>
    <xf numFmtId="0" fontId="7" fillId="0" borderId="4" xfId="0" applyFont="1" applyBorder="1" applyAlignment="1">
      <alignment horizontal="left" vertical="center"/>
      <protection locked="0"/>
    </xf>
    <xf numFmtId="0" fontId="7" fillId="0" borderId="6" xfId="0" applyFont="1" applyBorder="1" applyAlignment="1">
      <alignment horizontal="left" vertical="center"/>
      <protection locked="0"/>
    </xf>
    <xf numFmtId="0" fontId="7" fillId="0" borderId="11" xfId="0" applyFont="1" applyBorder="1" applyAlignment="1">
      <alignment horizontal="left" vertical="center"/>
      <protection locked="0"/>
    </xf>
    <xf numFmtId="0" fontId="8" fillId="0" borderId="6" xfId="0" applyFont="1" applyBorder="1" applyAlignment="1">
      <alignment vertical="center"/>
      <protection locked="0"/>
    </xf>
    <xf numFmtId="0" fontId="24" fillId="0" borderId="6" xfId="0" applyFont="1" applyBorder="1" applyAlignment="1">
      <alignment horizontal="center" vertical="center"/>
      <protection locked="0"/>
    </xf>
    <xf numFmtId="0" fontId="23" fillId="0" borderId="6" xfId="0" applyFont="1" applyBorder="1" applyAlignment="1" applyProtection="1">
      <alignment horizontal="center" vertical="center"/>
    </xf>
    <xf numFmtId="0" fontId="4" fillId="0" borderId="6" xfId="0" applyFont="1" applyBorder="1" applyAlignment="1" applyProtection="1">
      <alignment horizontal="left" vertical="center"/>
    </xf>
    <xf numFmtId="0" fontId="23" fillId="0" borderId="6" xfId="0" applyFont="1" applyBorder="1" applyAlignment="1">
      <alignment horizontal="center" vertical="center"/>
      <protection locked="0"/>
    </xf>
    <xf numFmtId="0" fontId="19" fillId="0" borderId="7" xfId="0" applyFont="1" applyFill="1" applyBorder="1" applyAlignment="1" applyProtection="1" quotePrefix="1">
      <alignment horizontal="left" vertical="center" indent="1"/>
    </xf>
    <xf numFmtId="0" fontId="19" fillId="0" borderId="7" xfId="0" applyFont="1" applyFill="1" applyBorder="1" applyAlignment="1" quotePrefix="1">
      <alignment horizontal="left" vertical="center" indent="2"/>
      <protection locked="0"/>
    </xf>
    <xf numFmtId="0" fontId="19" fillId="0" borderId="7" xfId="0" applyFont="1" applyFill="1" applyBorder="1" applyAlignment="1" applyProtection="1" quotePrefix="1">
      <alignment horizontal="left" vertical="center" indent="2"/>
    </xf>
    <xf numFmtId="0" fontId="4" fillId="0" borderId="7" xfId="0" applyFont="1" applyBorder="1" applyAlignment="1" applyProtection="1" quotePrefix="1">
      <alignment horizontal="left" vertical="center" wrapText="1" indent="2"/>
    </xf>
    <xf numFmtId="0" fontId="4" fillId="0" borderId="6" xfId="0" applyFont="1" applyBorder="1" applyAlignment="1" applyProtection="1" quotePrefix="1">
      <alignment horizontal="left" vertical="center" wrapText="1" inden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Style" xfId="49"/>
    <cellStyle name="DateTimeStyle" xfId="50"/>
    <cellStyle name="IntegralNumberStyle" xfId="51"/>
    <cellStyle name="MoneyStyle" xfId="52"/>
    <cellStyle name="NumberStyle" xfId="53"/>
    <cellStyle name="PercentStyle" xfId="54"/>
    <cellStyle name="TextStyle" xfId="55"/>
    <cellStyle name="TimeStyle" xfId="56"/>
    <cellStyle name="Normal" xfId="57"/>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8"/>
  <sheetViews>
    <sheetView showZeros="0" topLeftCell="A2" workbookViewId="0">
      <selection activeCell="J14" sqref="J14"/>
    </sheetView>
  </sheetViews>
  <sheetFormatPr defaultColWidth="9.14285714285714" defaultRowHeight="12" customHeight="1" outlineLevelCol="3"/>
  <cols>
    <col min="1" max="1" width="31.8571428571429" customWidth="1"/>
    <col min="2" max="2" width="35.5714285714286" customWidth="1"/>
    <col min="3" max="3" width="36.5714285714286" customWidth="1"/>
    <col min="4" max="4" width="33.8571428571429" customWidth="1"/>
  </cols>
  <sheetData>
    <row r="1" ht="15" customHeight="1" spans="4:4">
      <c r="D1" s="34" t="s">
        <v>0</v>
      </c>
    </row>
    <row r="2" ht="36" customHeight="1" spans="1:4">
      <c r="A2" s="4" t="str">
        <f>"2025"&amp;"年部门财务收支预算总表"</f>
        <v>2025年部门财务收支预算总表</v>
      </c>
      <c r="B2" s="217"/>
      <c r="C2" s="217"/>
      <c r="D2" s="217"/>
    </row>
    <row r="3" ht="18.75" customHeight="1" spans="1:4">
      <c r="A3" s="36" t="str">
        <f>"单位名称："&amp;"双江拉祜族佤族布朗族傣族自治县人民医院"</f>
        <v>单位名称：双江拉祜族佤族布朗族傣族自治县人民医院</v>
      </c>
      <c r="B3" s="218"/>
      <c r="C3" s="218"/>
      <c r="D3" s="34" t="s">
        <v>1</v>
      </c>
    </row>
    <row r="4" ht="18.75" customHeight="1" spans="1:4">
      <c r="A4" s="11" t="s">
        <v>2</v>
      </c>
      <c r="B4" s="13"/>
      <c r="C4" s="11" t="s">
        <v>3</v>
      </c>
      <c r="D4" s="13"/>
    </row>
    <row r="5" ht="18.75" customHeight="1" spans="1:4">
      <c r="A5" s="26" t="s">
        <v>4</v>
      </c>
      <c r="B5" s="26" t="str">
        <f t="shared" ref="B5:D5" si="0">"2025"&amp;"年预算数"</f>
        <v>2025年预算数</v>
      </c>
      <c r="C5" s="26" t="s">
        <v>5</v>
      </c>
      <c r="D5" s="26" t="str">
        <f t="shared" si="0"/>
        <v>2025年预算数</v>
      </c>
    </row>
    <row r="6" ht="18.75" customHeight="1" spans="1:4">
      <c r="A6" s="28"/>
      <c r="B6" s="28"/>
      <c r="C6" s="28"/>
      <c r="D6" s="28"/>
    </row>
    <row r="7" ht="18.75" customHeight="1" spans="1:4">
      <c r="A7" s="179" t="s">
        <v>6</v>
      </c>
      <c r="B7" s="23">
        <v>32585092.31</v>
      </c>
      <c r="C7" s="179" t="s">
        <v>7</v>
      </c>
      <c r="D7" s="23"/>
    </row>
    <row r="8" ht="18.75" customHeight="1" spans="1:4">
      <c r="A8" s="179" t="s">
        <v>8</v>
      </c>
      <c r="B8" s="23"/>
      <c r="C8" s="179" t="s">
        <v>9</v>
      </c>
      <c r="D8" s="23"/>
    </row>
    <row r="9" ht="18.75" customHeight="1" spans="1:4">
      <c r="A9" s="179" t="s">
        <v>10</v>
      </c>
      <c r="B9" s="23"/>
      <c r="C9" s="179" t="s">
        <v>11</v>
      </c>
      <c r="D9" s="23"/>
    </row>
    <row r="10" ht="18.75" customHeight="1" spans="1:4">
      <c r="A10" s="179" t="s">
        <v>12</v>
      </c>
      <c r="B10" s="23"/>
      <c r="C10" s="179" t="s">
        <v>13</v>
      </c>
      <c r="D10" s="23"/>
    </row>
    <row r="11" ht="18.75" customHeight="1" spans="1:4">
      <c r="A11" s="21" t="s">
        <v>14</v>
      </c>
      <c r="B11" s="23">
        <v>275772698.64</v>
      </c>
      <c r="C11" s="219" t="s">
        <v>15</v>
      </c>
      <c r="D11" s="23"/>
    </row>
    <row r="12" ht="18.75" customHeight="1" spans="1:4">
      <c r="A12" s="220" t="s">
        <v>16</v>
      </c>
      <c r="B12" s="23">
        <v>193210910.74</v>
      </c>
      <c r="C12" s="221" t="s">
        <v>17</v>
      </c>
      <c r="D12" s="23"/>
    </row>
    <row r="13" ht="18.75" customHeight="1" spans="1:4">
      <c r="A13" s="220" t="s">
        <v>18</v>
      </c>
      <c r="B13" s="23">
        <v>23074178</v>
      </c>
      <c r="C13" s="221" t="s">
        <v>19</v>
      </c>
      <c r="D13" s="23"/>
    </row>
    <row r="14" ht="18.75" customHeight="1" spans="1:4">
      <c r="A14" s="220" t="s">
        <v>20</v>
      </c>
      <c r="B14" s="23"/>
      <c r="C14" s="221" t="s">
        <v>21</v>
      </c>
      <c r="D14" s="23">
        <v>5038191.3</v>
      </c>
    </row>
    <row r="15" ht="18.75" customHeight="1" spans="1:4">
      <c r="A15" s="220" t="s">
        <v>22</v>
      </c>
      <c r="B15" s="23"/>
      <c r="C15" s="221" t="s">
        <v>23</v>
      </c>
      <c r="D15" s="23">
        <v>312715100.21</v>
      </c>
    </row>
    <row r="16" ht="18.75" customHeight="1" spans="1:4">
      <c r="A16" s="220" t="s">
        <v>24</v>
      </c>
      <c r="B16" s="23">
        <v>59487609.9</v>
      </c>
      <c r="C16" s="220" t="s">
        <v>25</v>
      </c>
      <c r="D16" s="23"/>
    </row>
    <row r="17" ht="18.75" customHeight="1" spans="1:4">
      <c r="A17" s="220" t="s">
        <v>26</v>
      </c>
      <c r="B17" s="23"/>
      <c r="C17" s="220" t="s">
        <v>27</v>
      </c>
      <c r="D17" s="23">
        <v>200000</v>
      </c>
    </row>
    <row r="18" ht="18.75" customHeight="1" spans="1:4">
      <c r="A18" s="222" t="s">
        <v>26</v>
      </c>
      <c r="B18" s="23"/>
      <c r="C18" s="221" t="s">
        <v>28</v>
      </c>
      <c r="D18" s="23"/>
    </row>
    <row r="19" ht="18.75" customHeight="1" spans="1:4">
      <c r="A19" s="222" t="s">
        <v>26</v>
      </c>
      <c r="B19" s="23"/>
      <c r="C19" s="221" t="s">
        <v>29</v>
      </c>
      <c r="D19" s="23"/>
    </row>
    <row r="20" ht="18.75" customHeight="1" spans="1:4">
      <c r="A20" s="222" t="s">
        <v>26</v>
      </c>
      <c r="B20" s="23"/>
      <c r="C20" s="221" t="s">
        <v>30</v>
      </c>
      <c r="D20" s="23"/>
    </row>
    <row r="21" ht="18.75" customHeight="1" spans="1:4">
      <c r="A21" s="222" t="s">
        <v>26</v>
      </c>
      <c r="B21" s="23"/>
      <c r="C21" s="221" t="s">
        <v>31</v>
      </c>
      <c r="D21" s="23"/>
    </row>
    <row r="22" ht="18.75" customHeight="1" spans="1:4">
      <c r="A22" s="222" t="s">
        <v>26</v>
      </c>
      <c r="B22" s="23"/>
      <c r="C22" s="221" t="s">
        <v>32</v>
      </c>
      <c r="D22" s="23"/>
    </row>
    <row r="23" ht="18.75" customHeight="1" spans="1:4">
      <c r="A23" s="222" t="s">
        <v>26</v>
      </c>
      <c r="B23" s="23"/>
      <c r="C23" s="221" t="s">
        <v>33</v>
      </c>
      <c r="D23" s="23"/>
    </row>
    <row r="24" ht="18.75" customHeight="1" spans="1:4">
      <c r="A24" s="222" t="s">
        <v>26</v>
      </c>
      <c r="B24" s="23"/>
      <c r="C24" s="221" t="s">
        <v>34</v>
      </c>
      <c r="D24" s="23"/>
    </row>
    <row r="25" ht="18.75" customHeight="1" spans="1:4">
      <c r="A25" s="222" t="s">
        <v>26</v>
      </c>
      <c r="B25" s="23"/>
      <c r="C25" s="221" t="s">
        <v>35</v>
      </c>
      <c r="D25" s="23">
        <v>1994149.44</v>
      </c>
    </row>
    <row r="26" ht="18.75" customHeight="1" spans="1:4">
      <c r="A26" s="222" t="s">
        <v>26</v>
      </c>
      <c r="B26" s="23"/>
      <c r="C26" s="221" t="s">
        <v>36</v>
      </c>
      <c r="D26" s="23"/>
    </row>
    <row r="27" ht="18.75" customHeight="1" spans="1:4">
      <c r="A27" s="222" t="s">
        <v>26</v>
      </c>
      <c r="B27" s="23"/>
      <c r="C27" s="221" t="s">
        <v>37</v>
      </c>
      <c r="D27" s="23"/>
    </row>
    <row r="28" ht="18.75" customHeight="1" spans="1:4">
      <c r="A28" s="222" t="s">
        <v>26</v>
      </c>
      <c r="B28" s="23"/>
      <c r="C28" s="221" t="s">
        <v>38</v>
      </c>
      <c r="D28" s="23"/>
    </row>
    <row r="29" ht="18.75" customHeight="1" spans="1:4">
      <c r="A29" s="222" t="s">
        <v>26</v>
      </c>
      <c r="B29" s="23"/>
      <c r="C29" s="221" t="s">
        <v>39</v>
      </c>
      <c r="D29" s="23"/>
    </row>
    <row r="30" ht="18.75" customHeight="1" spans="1:4">
      <c r="A30" s="223" t="s">
        <v>26</v>
      </c>
      <c r="B30" s="23"/>
      <c r="C30" s="220" t="s">
        <v>40</v>
      </c>
      <c r="D30" s="23"/>
    </row>
    <row r="31" ht="18.75" customHeight="1" spans="1:4">
      <c r="A31" s="223" t="s">
        <v>26</v>
      </c>
      <c r="B31" s="23"/>
      <c r="C31" s="220" t="s">
        <v>41</v>
      </c>
      <c r="D31" s="23"/>
    </row>
    <row r="32" ht="18.75" customHeight="1" spans="1:4">
      <c r="A32" s="223" t="s">
        <v>26</v>
      </c>
      <c r="B32" s="23"/>
      <c r="C32" s="220" t="s">
        <v>42</v>
      </c>
      <c r="D32" s="23"/>
    </row>
    <row r="33" ht="18.75" customHeight="1" spans="1:4">
      <c r="A33" s="224"/>
      <c r="B33" s="180"/>
      <c r="C33" s="220" t="s">
        <v>43</v>
      </c>
      <c r="D33" s="178"/>
    </row>
    <row r="34" ht="18.75" customHeight="1" spans="1:4">
      <c r="A34" s="224" t="s">
        <v>44</v>
      </c>
      <c r="B34" s="180">
        <f>SUM(B7:B11)</f>
        <v>308357790.95</v>
      </c>
      <c r="C34" s="173" t="s">
        <v>45</v>
      </c>
      <c r="D34" s="180">
        <v>319947440.95</v>
      </c>
    </row>
    <row r="35" ht="18.75" customHeight="1" spans="1:4">
      <c r="A35" s="225" t="s">
        <v>46</v>
      </c>
      <c r="B35" s="23">
        <v>11589650</v>
      </c>
      <c r="C35" s="179" t="s">
        <v>47</v>
      </c>
      <c r="D35" s="23">
        <v>0</v>
      </c>
    </row>
    <row r="36" ht="18.75" customHeight="1" spans="1:4">
      <c r="A36" s="225" t="s">
        <v>48</v>
      </c>
      <c r="B36" s="23">
        <v>11589650</v>
      </c>
      <c r="C36" s="179" t="s">
        <v>48</v>
      </c>
      <c r="D36" s="23"/>
    </row>
    <row r="37" ht="18.75" customHeight="1" spans="1:4">
      <c r="A37" s="225" t="s">
        <v>49</v>
      </c>
      <c r="B37" s="23">
        <f>B35-B36</f>
        <v>0</v>
      </c>
      <c r="C37" s="179" t="s">
        <v>50</v>
      </c>
      <c r="D37" s="23">
        <v>0</v>
      </c>
    </row>
    <row r="38" ht="18.75" customHeight="1" spans="1:4">
      <c r="A38" s="226" t="s">
        <v>51</v>
      </c>
      <c r="B38" s="180">
        <f t="shared" ref="B38:D38" si="1">B34+B35</f>
        <v>319947440.95</v>
      </c>
      <c r="C38" s="173" t="s">
        <v>52</v>
      </c>
      <c r="D38" s="180">
        <f t="shared" si="1"/>
        <v>319947440.95</v>
      </c>
    </row>
  </sheetData>
  <mergeCells count="8">
    <mergeCell ref="A2:D2"/>
    <mergeCell ref="A3:B3"/>
    <mergeCell ref="A4:B4"/>
    <mergeCell ref="C4:D4"/>
    <mergeCell ref="A5:A6"/>
    <mergeCell ref="B5:B6"/>
    <mergeCell ref="C5:C6"/>
    <mergeCell ref="D5:D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0"/>
  <sheetViews>
    <sheetView showZeros="0" workbookViewId="0">
      <selection activeCell="D35" sqref="D35"/>
    </sheetView>
  </sheetViews>
  <sheetFormatPr defaultColWidth="9.14285714285714" defaultRowHeight="14.25" customHeight="1" outlineLevelCol="5"/>
  <cols>
    <col min="1" max="1" width="32.1428571428571" customWidth="1"/>
    <col min="2" max="2" width="16.8571428571429" customWidth="1"/>
    <col min="3" max="3" width="53.5714285714286" customWidth="1"/>
    <col min="4" max="6" width="28.5714285714286" customWidth="1"/>
  </cols>
  <sheetData>
    <row r="1" ht="15.75" customHeight="1" spans="1:6">
      <c r="A1" s="102">
        <v>1</v>
      </c>
      <c r="B1" s="103">
        <v>0</v>
      </c>
      <c r="C1" s="102">
        <v>1</v>
      </c>
      <c r="D1" s="104"/>
      <c r="E1" s="104"/>
      <c r="F1" s="34" t="s">
        <v>498</v>
      </c>
    </row>
    <row r="2" ht="36.75" customHeight="1" spans="1:6">
      <c r="A2" s="105" t="str">
        <f>"2025"&amp;"年部门政府性基金预算支出预算表"</f>
        <v>2025年部门政府性基金预算支出预算表</v>
      </c>
      <c r="B2" s="106" t="s">
        <v>499</v>
      </c>
      <c r="C2" s="107"/>
      <c r="D2" s="108"/>
      <c r="E2" s="108"/>
      <c r="F2" s="108"/>
    </row>
    <row r="3" ht="18.75" customHeight="1" spans="1:6">
      <c r="A3" s="6" t="str">
        <f>"单位名称："&amp;"双江拉祜族佤族布朗族傣族自治县人民医院"</f>
        <v>单位名称：双江拉祜族佤族布朗族傣族自治县人民医院</v>
      </c>
      <c r="B3" s="6" t="s">
        <v>500</v>
      </c>
      <c r="C3" s="102"/>
      <c r="D3" s="104"/>
      <c r="E3" s="104"/>
      <c r="F3" s="34" t="s">
        <v>1</v>
      </c>
    </row>
    <row r="4" ht="18.75" customHeight="1" spans="1:6">
      <c r="A4" s="109" t="s">
        <v>201</v>
      </c>
      <c r="B4" s="110" t="s">
        <v>73</v>
      </c>
      <c r="C4" s="111" t="s">
        <v>74</v>
      </c>
      <c r="D4" s="12" t="s">
        <v>501</v>
      </c>
      <c r="E4" s="12"/>
      <c r="F4" s="13"/>
    </row>
    <row r="5" ht="18.75" customHeight="1" spans="1:6">
      <c r="A5" s="112"/>
      <c r="B5" s="113"/>
      <c r="C5" s="114"/>
      <c r="D5" s="96" t="s">
        <v>56</v>
      </c>
      <c r="E5" s="96" t="s">
        <v>75</v>
      </c>
      <c r="F5" s="96" t="s">
        <v>76</v>
      </c>
    </row>
    <row r="6" ht="18.75" customHeight="1" spans="1:6">
      <c r="A6" s="115">
        <v>1</v>
      </c>
      <c r="B6" s="116" t="s">
        <v>182</v>
      </c>
      <c r="C6" s="117">
        <v>3</v>
      </c>
      <c r="D6" s="118">
        <v>4</v>
      </c>
      <c r="E6" s="118">
        <v>5</v>
      </c>
      <c r="F6" s="118">
        <v>6</v>
      </c>
    </row>
    <row r="7" ht="18.75" customHeight="1" spans="1:6">
      <c r="A7" s="119"/>
      <c r="B7" s="84"/>
      <c r="C7" s="84"/>
      <c r="D7" s="23"/>
      <c r="E7" s="23"/>
      <c r="F7" s="23"/>
    </row>
    <row r="8" ht="18.75" customHeight="1" spans="1:6">
      <c r="A8" s="119"/>
      <c r="B8" s="84"/>
      <c r="C8" s="84"/>
      <c r="D8" s="23"/>
      <c r="E8" s="23"/>
      <c r="F8" s="23"/>
    </row>
    <row r="9" ht="18.75" customHeight="1" spans="1:6">
      <c r="A9" s="120" t="s">
        <v>56</v>
      </c>
      <c r="B9" s="121"/>
      <c r="C9" s="25"/>
      <c r="D9" s="23"/>
      <c r="E9" s="23"/>
      <c r="F9" s="23"/>
    </row>
    <row r="10" customHeight="1" spans="1:6">
      <c r="A10" s="54" t="s">
        <v>502</v>
      </c>
      <c r="B10" s="55"/>
      <c r="C10" s="55"/>
      <c r="D10" s="55"/>
      <c r="E10" s="55"/>
      <c r="F10" s="55"/>
    </row>
  </sheetData>
  <mergeCells count="8">
    <mergeCell ref="A2:F2"/>
    <mergeCell ref="A3:C3"/>
    <mergeCell ref="D4:F4"/>
    <mergeCell ref="A9:C9"/>
    <mergeCell ref="A10:F10"/>
    <mergeCell ref="A4:A5"/>
    <mergeCell ref="B4:B5"/>
    <mergeCell ref="C4:C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2"/>
  <sheetViews>
    <sheetView showZeros="0" workbookViewId="0">
      <selection activeCell="B10" sqref="B10"/>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75" customHeight="1" spans="1:17">
      <c r="A1" s="2"/>
      <c r="B1" s="2"/>
      <c r="C1" s="2"/>
      <c r="D1" s="2"/>
      <c r="E1" s="2"/>
      <c r="F1" s="2"/>
      <c r="G1" s="2"/>
      <c r="H1" s="2"/>
      <c r="I1" s="2"/>
      <c r="J1" s="2"/>
      <c r="O1" s="33"/>
      <c r="P1" s="33"/>
      <c r="Q1" s="34" t="s">
        <v>503</v>
      </c>
    </row>
    <row r="2" ht="35.25" customHeight="1" spans="1:17">
      <c r="A2" s="35" t="str">
        <f>"2025"&amp;"年部门政府采购预算表"</f>
        <v>2025年部门政府采购预算表</v>
      </c>
      <c r="B2" s="5"/>
      <c r="C2" s="5"/>
      <c r="D2" s="5"/>
      <c r="E2" s="5"/>
      <c r="F2" s="5"/>
      <c r="G2" s="5"/>
      <c r="H2" s="5"/>
      <c r="I2" s="5"/>
      <c r="J2" s="5"/>
      <c r="K2" s="71"/>
      <c r="L2" s="5"/>
      <c r="M2" s="5"/>
      <c r="N2" s="5"/>
      <c r="O2" s="71"/>
      <c r="P2" s="71"/>
      <c r="Q2" s="5"/>
    </row>
    <row r="3" ht="18.75" customHeight="1" spans="1:17">
      <c r="A3" s="36" t="str">
        <f>"单位名称："&amp;"双江拉祜族佤族布朗族傣族自治县人民医院"</f>
        <v>单位名称：双江拉祜族佤族布朗族傣族自治县人民医院</v>
      </c>
      <c r="B3" s="8"/>
      <c r="C3" s="8"/>
      <c r="D3" s="8"/>
      <c r="E3" s="8"/>
      <c r="F3" s="8"/>
      <c r="G3" s="8"/>
      <c r="H3" s="8"/>
      <c r="I3" s="8"/>
      <c r="J3" s="8"/>
      <c r="O3" s="89"/>
      <c r="P3" s="89"/>
      <c r="Q3" s="34" t="s">
        <v>188</v>
      </c>
    </row>
    <row r="4" ht="18.75" customHeight="1" spans="1:17">
      <c r="A4" s="10" t="s">
        <v>504</v>
      </c>
      <c r="B4" s="74" t="s">
        <v>505</v>
      </c>
      <c r="C4" s="74" t="s">
        <v>506</v>
      </c>
      <c r="D4" s="74" t="s">
        <v>507</v>
      </c>
      <c r="E4" s="74" t="s">
        <v>508</v>
      </c>
      <c r="F4" s="74" t="s">
        <v>509</v>
      </c>
      <c r="G4" s="40" t="s">
        <v>208</v>
      </c>
      <c r="H4" s="40"/>
      <c r="I4" s="40"/>
      <c r="J4" s="40"/>
      <c r="K4" s="76"/>
      <c r="L4" s="40"/>
      <c r="M4" s="40"/>
      <c r="N4" s="40"/>
      <c r="O4" s="91"/>
      <c r="P4" s="76"/>
      <c r="Q4" s="41"/>
    </row>
    <row r="5" ht="18.75" customHeight="1" spans="1:17">
      <c r="A5" s="15"/>
      <c r="B5" s="77"/>
      <c r="C5" s="77"/>
      <c r="D5" s="77"/>
      <c r="E5" s="77"/>
      <c r="F5" s="77"/>
      <c r="G5" s="77" t="s">
        <v>56</v>
      </c>
      <c r="H5" s="77" t="s">
        <v>59</v>
      </c>
      <c r="I5" s="77" t="s">
        <v>510</v>
      </c>
      <c r="J5" s="77" t="s">
        <v>511</v>
      </c>
      <c r="K5" s="99" t="s">
        <v>512</v>
      </c>
      <c r="L5" s="92" t="s">
        <v>78</v>
      </c>
      <c r="M5" s="92"/>
      <c r="N5" s="92"/>
      <c r="O5" s="100"/>
      <c r="P5" s="101"/>
      <c r="Q5" s="79"/>
    </row>
    <row r="6" ht="27" customHeight="1" spans="1:17">
      <c r="A6" s="17"/>
      <c r="B6" s="79"/>
      <c r="C6" s="79"/>
      <c r="D6" s="79"/>
      <c r="E6" s="79"/>
      <c r="F6" s="79"/>
      <c r="G6" s="79"/>
      <c r="H6" s="79" t="s">
        <v>58</v>
      </c>
      <c r="I6" s="79"/>
      <c r="J6" s="79"/>
      <c r="K6" s="80"/>
      <c r="L6" s="79" t="s">
        <v>58</v>
      </c>
      <c r="M6" s="79" t="s">
        <v>65</v>
      </c>
      <c r="N6" s="79" t="s">
        <v>216</v>
      </c>
      <c r="O6" s="95" t="s">
        <v>67</v>
      </c>
      <c r="P6" s="80" t="s">
        <v>68</v>
      </c>
      <c r="Q6" s="79" t="s">
        <v>69</v>
      </c>
    </row>
    <row r="7" ht="18.75" customHeight="1" spans="1:17">
      <c r="A7" s="28">
        <v>1</v>
      </c>
      <c r="B7" s="96">
        <v>2</v>
      </c>
      <c r="C7" s="96">
        <v>3</v>
      </c>
      <c r="D7" s="28">
        <v>4</v>
      </c>
      <c r="E7" s="96">
        <v>5</v>
      </c>
      <c r="F7" s="96">
        <v>6</v>
      </c>
      <c r="G7" s="28">
        <v>7</v>
      </c>
      <c r="H7" s="96">
        <v>8</v>
      </c>
      <c r="I7" s="96">
        <v>9</v>
      </c>
      <c r="J7" s="28">
        <v>10</v>
      </c>
      <c r="K7" s="96">
        <v>11</v>
      </c>
      <c r="L7" s="96">
        <v>12</v>
      </c>
      <c r="M7" s="28">
        <v>13</v>
      </c>
      <c r="N7" s="96">
        <v>14</v>
      </c>
      <c r="O7" s="96">
        <v>15</v>
      </c>
      <c r="P7" s="28">
        <v>16</v>
      </c>
      <c r="Q7" s="96">
        <v>17</v>
      </c>
    </row>
    <row r="8" ht="18.75" customHeight="1" spans="1:17">
      <c r="A8" s="82" t="s">
        <v>71</v>
      </c>
      <c r="B8" s="83"/>
      <c r="C8" s="83"/>
      <c r="D8" s="83"/>
      <c r="E8" s="97"/>
      <c r="F8" s="23"/>
      <c r="G8" s="23">
        <v>13237200</v>
      </c>
      <c r="H8" s="23"/>
      <c r="I8" s="23"/>
      <c r="J8" s="23"/>
      <c r="K8" s="23"/>
      <c r="L8" s="23">
        <v>13237200</v>
      </c>
      <c r="M8" s="23"/>
      <c r="N8" s="23">
        <v>13237200</v>
      </c>
      <c r="O8" s="23"/>
      <c r="P8" s="23"/>
      <c r="Q8" s="23"/>
    </row>
    <row r="9" ht="18.75" customHeight="1" spans="1:17">
      <c r="A9" s="231" t="s">
        <v>323</v>
      </c>
      <c r="B9" s="83" t="s">
        <v>513</v>
      </c>
      <c r="C9" s="83" t="s">
        <v>514</v>
      </c>
      <c r="D9" s="83" t="s">
        <v>388</v>
      </c>
      <c r="E9" s="97">
        <v>1</v>
      </c>
      <c r="F9" s="23"/>
      <c r="G9" s="23">
        <v>6600000</v>
      </c>
      <c r="H9" s="23"/>
      <c r="I9" s="23"/>
      <c r="J9" s="23"/>
      <c r="K9" s="23"/>
      <c r="L9" s="23">
        <v>6600000</v>
      </c>
      <c r="M9" s="23"/>
      <c r="N9" s="23">
        <v>6600000</v>
      </c>
      <c r="O9" s="23"/>
      <c r="P9" s="23"/>
      <c r="Q9" s="23"/>
    </row>
    <row r="10" ht="18.75" customHeight="1" spans="1:17">
      <c r="A10" s="231" t="s">
        <v>323</v>
      </c>
      <c r="B10" s="83" t="s">
        <v>515</v>
      </c>
      <c r="C10" s="83" t="s">
        <v>516</v>
      </c>
      <c r="D10" s="83" t="s">
        <v>388</v>
      </c>
      <c r="E10" s="97">
        <v>1</v>
      </c>
      <c r="F10" s="23"/>
      <c r="G10" s="23">
        <v>5100000</v>
      </c>
      <c r="H10" s="23"/>
      <c r="I10" s="23"/>
      <c r="J10" s="23"/>
      <c r="K10" s="23"/>
      <c r="L10" s="23">
        <v>5100000</v>
      </c>
      <c r="M10" s="23"/>
      <c r="N10" s="23">
        <v>5100000</v>
      </c>
      <c r="O10" s="23"/>
      <c r="P10" s="23"/>
      <c r="Q10" s="23"/>
    </row>
    <row r="11" ht="18.75" customHeight="1" spans="1:17">
      <c r="A11" s="231" t="s">
        <v>323</v>
      </c>
      <c r="B11" s="83" t="s">
        <v>517</v>
      </c>
      <c r="C11" s="83" t="s">
        <v>518</v>
      </c>
      <c r="D11" s="83" t="s">
        <v>388</v>
      </c>
      <c r="E11" s="97">
        <v>1</v>
      </c>
      <c r="F11" s="23"/>
      <c r="G11" s="23">
        <v>1537200</v>
      </c>
      <c r="H11" s="23"/>
      <c r="I11" s="23"/>
      <c r="J11" s="23"/>
      <c r="K11" s="23"/>
      <c r="L11" s="23">
        <v>1537200</v>
      </c>
      <c r="M11" s="23"/>
      <c r="N11" s="23">
        <v>1537200</v>
      </c>
      <c r="O11" s="23"/>
      <c r="P11" s="23"/>
      <c r="Q11" s="23"/>
    </row>
    <row r="12" ht="18.75" customHeight="1" spans="1:17">
      <c r="A12" s="85" t="s">
        <v>56</v>
      </c>
      <c r="B12" s="25"/>
      <c r="C12" s="25"/>
      <c r="D12" s="25"/>
      <c r="E12" s="25"/>
      <c r="F12" s="23"/>
      <c r="G12" s="23">
        <v>13237200</v>
      </c>
      <c r="H12" s="23"/>
      <c r="I12" s="23"/>
      <c r="J12" s="23"/>
      <c r="K12" s="23"/>
      <c r="L12" s="23">
        <v>13237200</v>
      </c>
      <c r="M12" s="23"/>
      <c r="N12" s="23">
        <v>13237200</v>
      </c>
      <c r="O12" s="23"/>
      <c r="P12" s="23"/>
      <c r="Q12" s="23"/>
    </row>
  </sheetData>
  <mergeCells count="16">
    <mergeCell ref="A2:Q2"/>
    <mergeCell ref="A3:F3"/>
    <mergeCell ref="G4:Q4"/>
    <mergeCell ref="L5:Q5"/>
    <mergeCell ref="A12:E12"/>
    <mergeCell ref="A4:A6"/>
    <mergeCell ref="B4:B6"/>
    <mergeCell ref="C4:C6"/>
    <mergeCell ref="D4:D6"/>
    <mergeCell ref="E4:E6"/>
    <mergeCell ref="F4:F6"/>
    <mergeCell ref="G5:G6"/>
    <mergeCell ref="H5:H6"/>
    <mergeCell ref="I5:I6"/>
    <mergeCell ref="J5:J6"/>
    <mergeCell ref="K5:K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11"/>
  <sheetViews>
    <sheetView showZeros="0" workbookViewId="0">
      <selection activeCell="A11" sqref="A11:N11"/>
    </sheetView>
  </sheetViews>
  <sheetFormatPr defaultColWidth="9.14285714285714" defaultRowHeight="14.25" customHeight="1"/>
  <cols>
    <col min="1" max="1" width="31.4285714285714" customWidth="1"/>
    <col min="2" max="3" width="21.8571428571429" customWidth="1"/>
    <col min="4" max="14" width="19" customWidth="1"/>
  </cols>
  <sheetData>
    <row r="1" ht="13.5" customHeight="1" spans="1:14">
      <c r="A1" s="67"/>
      <c r="B1" s="67"/>
      <c r="C1" s="68"/>
      <c r="D1" s="67"/>
      <c r="E1" s="67"/>
      <c r="F1" s="67"/>
      <c r="G1" s="67"/>
      <c r="H1" s="69"/>
      <c r="I1" s="61"/>
      <c r="J1" s="61"/>
      <c r="K1" s="61"/>
      <c r="L1" s="33"/>
      <c r="M1" s="87"/>
      <c r="N1" s="88" t="s">
        <v>519</v>
      </c>
    </row>
    <row r="2" ht="34.5" customHeight="1" spans="1:14">
      <c r="A2" s="35" t="str">
        <f>"2025"&amp;"年部门政府购买服务预算表"</f>
        <v>2025年部门政府购买服务预算表</v>
      </c>
      <c r="B2" s="70"/>
      <c r="C2" s="71"/>
      <c r="D2" s="70"/>
      <c r="E2" s="70"/>
      <c r="F2" s="70"/>
      <c r="G2" s="70"/>
      <c r="H2" s="72"/>
      <c r="I2" s="70"/>
      <c r="J2" s="70"/>
      <c r="K2" s="70"/>
      <c r="L2" s="71"/>
      <c r="M2" s="72"/>
      <c r="N2" s="70"/>
    </row>
    <row r="3" ht="18.75" customHeight="1" spans="1:14">
      <c r="A3" s="58" t="str">
        <f>"单位名称："&amp;"双江拉祜族佤族布朗族傣族自治县人民医院"</f>
        <v>单位名称：双江拉祜族佤族布朗族傣族自治县人民医院</v>
      </c>
      <c r="B3" s="59"/>
      <c r="C3" s="73"/>
      <c r="D3" s="59"/>
      <c r="E3" s="59"/>
      <c r="F3" s="59"/>
      <c r="G3" s="59"/>
      <c r="H3" s="69"/>
      <c r="I3" s="61"/>
      <c r="J3" s="61"/>
      <c r="K3" s="61"/>
      <c r="L3" s="89"/>
      <c r="M3" s="90"/>
      <c r="N3" s="88" t="s">
        <v>188</v>
      </c>
    </row>
    <row r="4" ht="18.75" customHeight="1" spans="1:14">
      <c r="A4" s="10" t="s">
        <v>504</v>
      </c>
      <c r="B4" s="74" t="s">
        <v>520</v>
      </c>
      <c r="C4" s="75" t="s">
        <v>521</v>
      </c>
      <c r="D4" s="40" t="s">
        <v>208</v>
      </c>
      <c r="E4" s="40"/>
      <c r="F4" s="40"/>
      <c r="G4" s="40"/>
      <c r="H4" s="76"/>
      <c r="I4" s="40"/>
      <c r="J4" s="40"/>
      <c r="K4" s="40"/>
      <c r="L4" s="91"/>
      <c r="M4" s="76"/>
      <c r="N4" s="41"/>
    </row>
    <row r="5" ht="18.75" customHeight="1" spans="1:14">
      <c r="A5" s="15"/>
      <c r="B5" s="77"/>
      <c r="C5" s="78"/>
      <c r="D5" s="77" t="s">
        <v>56</v>
      </c>
      <c r="E5" s="77" t="s">
        <v>59</v>
      </c>
      <c r="F5" s="77" t="s">
        <v>522</v>
      </c>
      <c r="G5" s="77" t="s">
        <v>511</v>
      </c>
      <c r="H5" s="78" t="s">
        <v>512</v>
      </c>
      <c r="I5" s="92" t="s">
        <v>78</v>
      </c>
      <c r="J5" s="92"/>
      <c r="K5" s="92"/>
      <c r="L5" s="93"/>
      <c r="M5" s="94"/>
      <c r="N5" s="79"/>
    </row>
    <row r="6" ht="27" customHeight="1" spans="1:14">
      <c r="A6" s="17"/>
      <c r="B6" s="79"/>
      <c r="C6" s="80"/>
      <c r="D6" s="79"/>
      <c r="E6" s="79"/>
      <c r="F6" s="79"/>
      <c r="G6" s="79"/>
      <c r="H6" s="80"/>
      <c r="I6" s="79" t="s">
        <v>58</v>
      </c>
      <c r="J6" s="79" t="s">
        <v>65</v>
      </c>
      <c r="K6" s="79" t="s">
        <v>216</v>
      </c>
      <c r="L6" s="95" t="s">
        <v>67</v>
      </c>
      <c r="M6" s="80" t="s">
        <v>68</v>
      </c>
      <c r="N6" s="79" t="s">
        <v>69</v>
      </c>
    </row>
    <row r="7" ht="18.75" customHeight="1" spans="1:14">
      <c r="A7" s="81">
        <v>1</v>
      </c>
      <c r="B7" s="81">
        <v>2</v>
      </c>
      <c r="C7" s="81">
        <v>3</v>
      </c>
      <c r="D7" s="81">
        <v>4</v>
      </c>
      <c r="E7" s="81">
        <v>5</v>
      </c>
      <c r="F7" s="81">
        <v>6</v>
      </c>
      <c r="G7" s="81">
        <v>7</v>
      </c>
      <c r="H7" s="81">
        <v>8</v>
      </c>
      <c r="I7" s="81">
        <v>9</v>
      </c>
      <c r="J7" s="81">
        <v>10</v>
      </c>
      <c r="K7" s="81">
        <v>11</v>
      </c>
      <c r="L7" s="81">
        <v>12</v>
      </c>
      <c r="M7" s="81">
        <v>13</v>
      </c>
      <c r="N7" s="81">
        <v>14</v>
      </c>
    </row>
    <row r="8" ht="18.75" customHeight="1" spans="1:14">
      <c r="A8" s="82"/>
      <c r="B8" s="83"/>
      <c r="C8" s="84"/>
      <c r="D8" s="23"/>
      <c r="E8" s="23"/>
      <c r="F8" s="23"/>
      <c r="G8" s="23"/>
      <c r="H8" s="23"/>
      <c r="I8" s="23"/>
      <c r="J8" s="23"/>
      <c r="K8" s="23"/>
      <c r="L8" s="23"/>
      <c r="M8" s="23"/>
      <c r="N8" s="23"/>
    </row>
    <row r="9" ht="18.75" customHeight="1" spans="1:14">
      <c r="A9" s="82"/>
      <c r="B9" s="83"/>
      <c r="C9" s="84"/>
      <c r="D9" s="23"/>
      <c r="E9" s="23"/>
      <c r="F9" s="23"/>
      <c r="G9" s="23"/>
      <c r="H9" s="23"/>
      <c r="I9" s="23"/>
      <c r="J9" s="23"/>
      <c r="K9" s="23"/>
      <c r="L9" s="23"/>
      <c r="M9" s="23"/>
      <c r="N9" s="23"/>
    </row>
    <row r="10" ht="18.75" customHeight="1" spans="1:14">
      <c r="A10" s="85" t="s">
        <v>56</v>
      </c>
      <c r="B10" s="25"/>
      <c r="C10" s="86"/>
      <c r="D10" s="23"/>
      <c r="E10" s="23"/>
      <c r="F10" s="23"/>
      <c r="G10" s="23"/>
      <c r="H10" s="23"/>
      <c r="I10" s="23"/>
      <c r="J10" s="23"/>
      <c r="K10" s="23"/>
      <c r="L10" s="23"/>
      <c r="M10" s="23"/>
      <c r="N10" s="23"/>
    </row>
    <row r="11" customHeight="1" spans="1:14">
      <c r="A11" s="54" t="s">
        <v>523</v>
      </c>
      <c r="B11" s="66"/>
      <c r="C11" s="66"/>
      <c r="D11" s="66"/>
      <c r="E11" s="66"/>
      <c r="F11" s="66"/>
      <c r="G11" s="66"/>
      <c r="H11" s="66"/>
      <c r="I11" s="66"/>
      <c r="J11" s="66"/>
      <c r="K11" s="66"/>
      <c r="L11" s="66"/>
      <c r="M11" s="66"/>
      <c r="N11" s="66"/>
    </row>
  </sheetData>
  <mergeCells count="14">
    <mergeCell ref="A2:N2"/>
    <mergeCell ref="A3:C3"/>
    <mergeCell ref="D4:N4"/>
    <mergeCell ref="I5:N5"/>
    <mergeCell ref="A10:C10"/>
    <mergeCell ref="A11:N11"/>
    <mergeCell ref="A4:A6"/>
    <mergeCell ref="B4:B6"/>
    <mergeCell ref="C4:C6"/>
    <mergeCell ref="D5:D6"/>
    <mergeCell ref="E5:E6"/>
    <mergeCell ref="F5:F6"/>
    <mergeCell ref="G5:G6"/>
    <mergeCell ref="H5:H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7"/>
  <sheetViews>
    <sheetView showZeros="0" workbookViewId="0">
      <selection activeCell="A7" sqref="A7:H7"/>
    </sheetView>
  </sheetViews>
  <sheetFormatPr defaultColWidth="9.14285714285714" defaultRowHeight="14.25" customHeight="1" outlineLevelRow="6" outlineLevelCol="7"/>
  <cols>
    <col min="1" max="1" width="37.7142857142857" customWidth="1"/>
    <col min="2" max="4" width="22.8571428571429" customWidth="1"/>
    <col min="5" max="8" width="20.8571428571429" customWidth="1"/>
  </cols>
  <sheetData>
    <row r="1" ht="13.5" customHeight="1" spans="1:8">
      <c r="A1" s="2"/>
      <c r="B1" s="2"/>
      <c r="C1" s="2"/>
      <c r="D1" s="56"/>
      <c r="H1" s="33" t="s">
        <v>524</v>
      </c>
    </row>
    <row r="2" ht="27.75" customHeight="1" spans="1:8">
      <c r="A2" s="57" t="str">
        <f>"2025"&amp;"年县对下转移支付预算表"</f>
        <v>2025年县对下转移支付预算表</v>
      </c>
      <c r="B2" s="5"/>
      <c r="C2" s="5"/>
      <c r="D2" s="5"/>
      <c r="E2" s="5"/>
      <c r="F2" s="5"/>
      <c r="G2" s="5"/>
      <c r="H2" s="5"/>
    </row>
    <row r="3" ht="18.75" customHeight="1" spans="1:8">
      <c r="A3" s="58" t="str">
        <f>"单位名称："&amp;"双江拉祜族佤族布朗族傣族自治县人民医院"</f>
        <v>单位名称：双江拉祜族佤族布朗族傣族自治县人民医院</v>
      </c>
      <c r="B3" s="59"/>
      <c r="C3" s="59"/>
      <c r="D3" s="60"/>
      <c r="E3" s="61"/>
      <c r="F3" s="61"/>
      <c r="G3" s="61"/>
      <c r="H3" s="33" t="s">
        <v>188</v>
      </c>
    </row>
    <row r="4" ht="18.75" customHeight="1" spans="1:8">
      <c r="A4" s="26" t="s">
        <v>525</v>
      </c>
      <c r="B4" s="11" t="s">
        <v>208</v>
      </c>
      <c r="C4" s="12"/>
      <c r="D4" s="12"/>
      <c r="E4" s="11" t="s">
        <v>526</v>
      </c>
      <c r="F4" s="12"/>
      <c r="G4" s="12"/>
      <c r="H4" s="13"/>
    </row>
    <row r="5" ht="18.75" customHeight="1" spans="1:8">
      <c r="A5" s="28"/>
      <c r="B5" s="27" t="s">
        <v>56</v>
      </c>
      <c r="C5" s="10" t="s">
        <v>59</v>
      </c>
      <c r="D5" s="62" t="s">
        <v>522</v>
      </c>
      <c r="E5" s="63" t="s">
        <v>527</v>
      </c>
      <c r="F5" s="63" t="s">
        <v>527</v>
      </c>
      <c r="G5" s="63" t="s">
        <v>527</v>
      </c>
      <c r="H5" s="64" t="s">
        <v>527</v>
      </c>
    </row>
    <row r="6" ht="18.75" customHeight="1" spans="1:8">
      <c r="A6" s="63">
        <v>1</v>
      </c>
      <c r="B6" s="63">
        <v>2</v>
      </c>
      <c r="C6" s="63">
        <v>3</v>
      </c>
      <c r="D6" s="65">
        <v>4</v>
      </c>
      <c r="E6" s="63">
        <v>5</v>
      </c>
      <c r="F6" s="63">
        <v>6</v>
      </c>
      <c r="G6" s="63">
        <v>7</v>
      </c>
      <c r="H6" s="63">
        <v>8</v>
      </c>
    </row>
    <row r="7" customHeight="1" spans="1:8">
      <c r="A7" s="54" t="s">
        <v>528</v>
      </c>
      <c r="B7" s="66"/>
      <c r="C7" s="66"/>
      <c r="D7" s="66"/>
      <c r="E7" s="66"/>
      <c r="F7" s="66"/>
      <c r="G7" s="66"/>
      <c r="H7" s="66"/>
    </row>
  </sheetData>
  <mergeCells count="6">
    <mergeCell ref="A2:H2"/>
    <mergeCell ref="A3:G3"/>
    <mergeCell ref="B4:D4"/>
    <mergeCell ref="E4:H4"/>
    <mergeCell ref="A7:H7"/>
    <mergeCell ref="A4:A5"/>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6"/>
  <sheetViews>
    <sheetView showZeros="0" workbookViewId="0">
      <selection activeCell="A6" sqref="A6:J6"/>
    </sheetView>
  </sheetViews>
  <sheetFormatPr defaultColWidth="9.14285714285714" defaultRowHeight="12" customHeight="1" outlineLevelRow="5"/>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285714285714" customWidth="1"/>
    <col min="10" max="10" width="18.8571428571429" customWidth="1"/>
  </cols>
  <sheetData>
    <row r="1" ht="19.5" customHeight="1" spans="10:10">
      <c r="J1" s="33" t="s">
        <v>529</v>
      </c>
    </row>
    <row r="2" ht="36" customHeight="1" spans="1:10">
      <c r="A2" s="4" t="str">
        <f>"2025"&amp;"年县对下转移支付绩效目标表"</f>
        <v>2025年县对下转移支付绩效目标表</v>
      </c>
      <c r="B2" s="5"/>
      <c r="C2" s="5"/>
      <c r="D2" s="5"/>
      <c r="E2" s="5"/>
      <c r="F2" s="49"/>
      <c r="G2" s="5"/>
      <c r="H2" s="49"/>
      <c r="I2" s="49"/>
      <c r="J2" s="5"/>
    </row>
    <row r="3" ht="18.75" customHeight="1" spans="1:8">
      <c r="A3" s="50" t="str">
        <f>"单位名称："&amp;"双江拉祜族佤族布朗族傣族自治县人民医院"</f>
        <v>单位名称：双江拉祜族佤族布朗族傣族自治县人民医院</v>
      </c>
      <c r="B3" s="51"/>
      <c r="C3" s="51"/>
      <c r="D3" s="51"/>
      <c r="E3" s="51"/>
      <c r="F3" s="52"/>
      <c r="G3" s="51"/>
      <c r="H3" s="52"/>
    </row>
    <row r="4" ht="18.75" customHeight="1" spans="1:10">
      <c r="A4" s="42" t="s">
        <v>372</v>
      </c>
      <c r="B4" s="42" t="s">
        <v>373</v>
      </c>
      <c r="C4" s="42" t="s">
        <v>374</v>
      </c>
      <c r="D4" s="42" t="s">
        <v>375</v>
      </c>
      <c r="E4" s="42" t="s">
        <v>376</v>
      </c>
      <c r="F4" s="53" t="s">
        <v>377</v>
      </c>
      <c r="G4" s="42" t="s">
        <v>378</v>
      </c>
      <c r="H4" s="53" t="s">
        <v>379</v>
      </c>
      <c r="I4" s="53" t="s">
        <v>380</v>
      </c>
      <c r="J4" s="42" t="s">
        <v>381</v>
      </c>
    </row>
    <row r="5" ht="18.75" customHeight="1" spans="1:10">
      <c r="A5" s="42">
        <v>1</v>
      </c>
      <c r="B5" s="42">
        <v>2</v>
      </c>
      <c r="C5" s="42">
        <v>3</v>
      </c>
      <c r="D5" s="42">
        <v>4</v>
      </c>
      <c r="E5" s="42">
        <v>5</v>
      </c>
      <c r="F5" s="53">
        <v>6</v>
      </c>
      <c r="G5" s="42">
        <v>7</v>
      </c>
      <c r="H5" s="53">
        <v>8</v>
      </c>
      <c r="I5" s="53">
        <v>9</v>
      </c>
      <c r="J5" s="42">
        <v>10</v>
      </c>
    </row>
    <row r="6" ht="15" customHeight="1" spans="1:10">
      <c r="A6" s="54" t="s">
        <v>530</v>
      </c>
      <c r="B6" s="55"/>
      <c r="C6" s="55"/>
      <c r="D6" s="55"/>
      <c r="E6" s="55"/>
      <c r="F6" s="55"/>
      <c r="G6" s="55"/>
      <c r="H6" s="55"/>
      <c r="I6" s="55"/>
      <c r="J6" s="55"/>
    </row>
  </sheetData>
  <mergeCells count="3">
    <mergeCell ref="A2:J2"/>
    <mergeCell ref="A3:H3"/>
    <mergeCell ref="A6:J6"/>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A9" sqref="A9:H9"/>
    </sheetView>
  </sheetViews>
  <sheetFormatPr defaultColWidth="9.14285714285714" defaultRowHeight="12" customHeight="1" outlineLevelCol="7"/>
  <cols>
    <col min="1" max="1" width="29" customWidth="1"/>
    <col min="2" max="2" width="18.7142857142857" customWidth="1"/>
    <col min="3" max="3" width="24.8571428571429" customWidth="1"/>
    <col min="4" max="4" width="23.5714285714286" customWidth="1"/>
    <col min="5" max="5" width="17.8571428571429" customWidth="1"/>
    <col min="6" max="6" width="23.5714285714286" customWidth="1"/>
    <col min="7" max="7" width="25.1428571428571" customWidth="1"/>
    <col min="8" max="8" width="18.8571428571429" customWidth="1"/>
  </cols>
  <sheetData>
    <row r="1" ht="14.25" customHeight="1" spans="8:8">
      <c r="H1" s="34" t="s">
        <v>531</v>
      </c>
    </row>
    <row r="2" ht="34.5" customHeight="1" spans="1:8">
      <c r="A2" s="35" t="str">
        <f>"2025"&amp;"年新增资产配置表"</f>
        <v>2025年新增资产配置表</v>
      </c>
      <c r="B2" s="5"/>
      <c r="C2" s="5"/>
      <c r="D2" s="5"/>
      <c r="E2" s="5"/>
      <c r="F2" s="5"/>
      <c r="G2" s="5"/>
      <c r="H2" s="5"/>
    </row>
    <row r="3" ht="18.75" customHeight="1" spans="1:8">
      <c r="A3" s="36" t="str">
        <f>"单位名称："&amp;"双江拉祜族佤族布朗族傣族自治县人民医院"</f>
        <v>单位名称：双江拉祜族佤族布朗族傣族自治县人民医院</v>
      </c>
      <c r="B3" s="7"/>
      <c r="C3" s="37"/>
      <c r="H3" s="38" t="s">
        <v>188</v>
      </c>
    </row>
    <row r="4" ht="18.75" customHeight="1" spans="1:8">
      <c r="A4" s="10" t="s">
        <v>201</v>
      </c>
      <c r="B4" s="10" t="s">
        <v>532</v>
      </c>
      <c r="C4" s="10" t="s">
        <v>533</v>
      </c>
      <c r="D4" s="10" t="s">
        <v>534</v>
      </c>
      <c r="E4" s="10" t="s">
        <v>535</v>
      </c>
      <c r="F4" s="39" t="s">
        <v>536</v>
      </c>
      <c r="G4" s="40"/>
      <c r="H4" s="41"/>
    </row>
    <row r="5" ht="18.75" customHeight="1" spans="1:8">
      <c r="A5" s="17"/>
      <c r="B5" s="17"/>
      <c r="C5" s="17"/>
      <c r="D5" s="17"/>
      <c r="E5" s="17"/>
      <c r="F5" s="42" t="s">
        <v>508</v>
      </c>
      <c r="G5" s="42" t="s">
        <v>537</v>
      </c>
      <c r="H5" s="42" t="s">
        <v>538</v>
      </c>
    </row>
    <row r="6" ht="18.75" customHeight="1" spans="1:8">
      <c r="A6" s="43">
        <v>1</v>
      </c>
      <c r="B6" s="43">
        <v>2</v>
      </c>
      <c r="C6" s="43">
        <v>3</v>
      </c>
      <c r="D6" s="43">
        <v>4</v>
      </c>
      <c r="E6" s="43">
        <v>5</v>
      </c>
      <c r="F6" s="43">
        <v>6</v>
      </c>
      <c r="G6" s="44">
        <v>7</v>
      </c>
      <c r="H6" s="43">
        <v>8</v>
      </c>
    </row>
    <row r="7" ht="18.75" customHeight="1" spans="1:8">
      <c r="A7" s="45"/>
      <c r="B7" s="45"/>
      <c r="C7" s="45"/>
      <c r="D7" s="45"/>
      <c r="E7" s="45"/>
      <c r="F7" s="46"/>
      <c r="G7" s="23"/>
      <c r="H7" s="23"/>
    </row>
    <row r="8" ht="18.75" customHeight="1" spans="1:8">
      <c r="A8" s="47" t="s">
        <v>56</v>
      </c>
      <c r="B8" s="48"/>
      <c r="C8" s="48"/>
      <c r="D8" s="48"/>
      <c r="E8" s="48"/>
      <c r="F8" s="46"/>
      <c r="G8" s="23"/>
      <c r="H8" s="23"/>
    </row>
    <row r="9" ht="15" customHeight="1" spans="1:8">
      <c r="A9" s="31" t="s">
        <v>539</v>
      </c>
      <c r="B9" s="32"/>
      <c r="C9" s="32"/>
      <c r="D9" s="32"/>
      <c r="E9" s="32"/>
      <c r="F9" s="32"/>
      <c r="G9" s="32"/>
      <c r="H9" s="32"/>
    </row>
  </sheetData>
  <mergeCells count="10">
    <mergeCell ref="A2:H2"/>
    <mergeCell ref="A3:C3"/>
    <mergeCell ref="F4:H4"/>
    <mergeCell ref="A8:E8"/>
    <mergeCell ref="A9:H9"/>
    <mergeCell ref="A4:A5"/>
    <mergeCell ref="B4:B5"/>
    <mergeCell ref="C4:C5"/>
    <mergeCell ref="D4:D5"/>
    <mergeCell ref="E4:E5"/>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1"/>
  <sheetViews>
    <sheetView showZeros="0" workbookViewId="0">
      <selection activeCell="A11" sqref="A11:K11"/>
    </sheetView>
  </sheetViews>
  <sheetFormatPr defaultColWidth="9.14285714285714" defaultRowHeight="14.25" customHeight="1"/>
  <cols>
    <col min="1" max="1" width="13.4285714285714" customWidth="1"/>
    <col min="2" max="2" width="41" customWidth="1"/>
    <col min="3" max="3" width="23.8571428571429" customWidth="1"/>
    <col min="4" max="4" width="11.1428571428571" customWidth="1"/>
    <col min="5" max="5" width="33.4285714285714" customWidth="1"/>
    <col min="6" max="6" width="9.85714285714286" customWidth="1"/>
    <col min="7" max="7" width="17.7142857142857" customWidth="1"/>
    <col min="8" max="11" width="23" customWidth="1"/>
  </cols>
  <sheetData>
    <row r="1" ht="19.5" customHeight="1" spans="4:11">
      <c r="D1" s="1"/>
      <c r="E1" s="1"/>
      <c r="F1" s="1"/>
      <c r="G1" s="1"/>
      <c r="H1" s="2"/>
      <c r="I1" s="2"/>
      <c r="J1" s="2"/>
      <c r="K1" s="33" t="s">
        <v>540</v>
      </c>
    </row>
    <row r="2" ht="42.75" customHeight="1" spans="1:11">
      <c r="A2" s="4" t="str">
        <f>"2025"&amp;"年转移支付补助项目支出预算表"</f>
        <v>2025年转移支付补助项目支出预算表</v>
      </c>
      <c r="B2" s="5"/>
      <c r="C2" s="5"/>
      <c r="D2" s="5"/>
      <c r="E2" s="5"/>
      <c r="F2" s="5"/>
      <c r="G2" s="5"/>
      <c r="H2" s="5"/>
      <c r="I2" s="5"/>
      <c r="J2" s="5"/>
      <c r="K2" s="5"/>
    </row>
    <row r="3" ht="18.75" customHeight="1" spans="1:11">
      <c r="A3" s="6" t="str">
        <f>"单位名称："&amp;"双江拉祜族佤族布朗族傣族自治县人民医院"</f>
        <v>单位名称：双江拉祜族佤族布朗族傣族自治县人民医院</v>
      </c>
      <c r="B3" s="7"/>
      <c r="C3" s="7"/>
      <c r="D3" s="7"/>
      <c r="E3" s="7"/>
      <c r="F3" s="7"/>
      <c r="G3" s="7"/>
      <c r="H3" s="8"/>
      <c r="I3" s="8"/>
      <c r="J3" s="8"/>
      <c r="K3" s="3" t="s">
        <v>188</v>
      </c>
    </row>
    <row r="4" ht="18.75" customHeight="1" spans="1:11">
      <c r="A4" s="9" t="s">
        <v>255</v>
      </c>
      <c r="B4" s="9" t="s">
        <v>203</v>
      </c>
      <c r="C4" s="9" t="s">
        <v>256</v>
      </c>
      <c r="D4" s="10" t="s">
        <v>204</v>
      </c>
      <c r="E4" s="10" t="s">
        <v>205</v>
      </c>
      <c r="F4" s="10" t="s">
        <v>257</v>
      </c>
      <c r="G4" s="10" t="s">
        <v>258</v>
      </c>
      <c r="H4" s="26" t="s">
        <v>56</v>
      </c>
      <c r="I4" s="11" t="s">
        <v>541</v>
      </c>
      <c r="J4" s="12"/>
      <c r="K4" s="13"/>
    </row>
    <row r="5" ht="18.75" customHeight="1" spans="1:11">
      <c r="A5" s="14"/>
      <c r="B5" s="14"/>
      <c r="C5" s="14"/>
      <c r="D5" s="15"/>
      <c r="E5" s="15"/>
      <c r="F5" s="15"/>
      <c r="G5" s="15"/>
      <c r="H5" s="27"/>
      <c r="I5" s="10" t="s">
        <v>59</v>
      </c>
      <c r="J5" s="10" t="s">
        <v>60</v>
      </c>
      <c r="K5" s="10" t="s">
        <v>61</v>
      </c>
    </row>
    <row r="6" ht="18.75" customHeight="1" spans="1:11">
      <c r="A6" s="16"/>
      <c r="B6" s="16"/>
      <c r="C6" s="16"/>
      <c r="D6" s="17"/>
      <c r="E6" s="17"/>
      <c r="F6" s="17"/>
      <c r="G6" s="17"/>
      <c r="H6" s="28"/>
      <c r="I6" s="17" t="s">
        <v>58</v>
      </c>
      <c r="J6" s="17"/>
      <c r="K6" s="17"/>
    </row>
    <row r="7" ht="18.75" customHeight="1" spans="1:11">
      <c r="A7" s="18">
        <v>1</v>
      </c>
      <c r="B7" s="18">
        <v>2</v>
      </c>
      <c r="C7" s="18">
        <v>3</v>
      </c>
      <c r="D7" s="18">
        <v>4</v>
      </c>
      <c r="E7" s="18">
        <v>5</v>
      </c>
      <c r="F7" s="18">
        <v>6</v>
      </c>
      <c r="G7" s="18">
        <v>7</v>
      </c>
      <c r="H7" s="18">
        <v>8</v>
      </c>
      <c r="I7" s="18">
        <v>9</v>
      </c>
      <c r="J7" s="19">
        <v>10</v>
      </c>
      <c r="K7" s="19">
        <v>11</v>
      </c>
    </row>
    <row r="8" ht="18.75" customHeight="1" spans="1:11">
      <c r="A8" s="29"/>
      <c r="B8" s="20"/>
      <c r="C8" s="29"/>
      <c r="D8" s="29"/>
      <c r="E8" s="29"/>
      <c r="F8" s="29"/>
      <c r="G8" s="29"/>
      <c r="H8" s="23"/>
      <c r="I8" s="23"/>
      <c r="J8" s="23"/>
      <c r="K8" s="23"/>
    </row>
    <row r="9" ht="18.75" customHeight="1" spans="1:11">
      <c r="A9" s="20"/>
      <c r="B9" s="20"/>
      <c r="C9" s="20"/>
      <c r="D9" s="20"/>
      <c r="E9" s="20"/>
      <c r="F9" s="20"/>
      <c r="G9" s="20"/>
      <c r="H9" s="23"/>
      <c r="I9" s="23"/>
      <c r="J9" s="23"/>
      <c r="K9" s="23"/>
    </row>
    <row r="10" ht="18.75" customHeight="1" spans="1:11">
      <c r="A10" s="30" t="s">
        <v>56</v>
      </c>
      <c r="B10" s="30"/>
      <c r="C10" s="30"/>
      <c r="D10" s="30"/>
      <c r="E10" s="30"/>
      <c r="F10" s="30"/>
      <c r="G10" s="30"/>
      <c r="H10" s="23"/>
      <c r="I10" s="23"/>
      <c r="J10" s="23"/>
      <c r="K10" s="23"/>
    </row>
    <row r="11" customHeight="1" spans="1:11">
      <c r="A11" s="31" t="s">
        <v>542</v>
      </c>
      <c r="B11" s="32"/>
      <c r="C11" s="32"/>
      <c r="D11" s="32"/>
      <c r="E11" s="32"/>
      <c r="F11" s="32"/>
      <c r="G11" s="32"/>
      <c r="H11" s="32"/>
      <c r="I11" s="32"/>
      <c r="J11" s="32"/>
      <c r="K11" s="32"/>
    </row>
  </sheetData>
  <mergeCells count="16">
    <mergeCell ref="A2:K2"/>
    <mergeCell ref="A3:G3"/>
    <mergeCell ref="I4:K4"/>
    <mergeCell ref="A10:G10"/>
    <mergeCell ref="A11:K11"/>
    <mergeCell ref="A4:A6"/>
    <mergeCell ref="B4:B6"/>
    <mergeCell ref="C4:C6"/>
    <mergeCell ref="D4:D6"/>
    <mergeCell ref="E4:E6"/>
    <mergeCell ref="F4:F6"/>
    <mergeCell ref="G4:G6"/>
    <mergeCell ref="H4:H6"/>
    <mergeCell ref="I5:I6"/>
    <mergeCell ref="J5:J6"/>
    <mergeCell ref="K5:K6"/>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4"/>
  <sheetViews>
    <sheetView showZeros="0" tabSelected="1" workbookViewId="0">
      <selection activeCell="E16" sqref="E16"/>
    </sheetView>
  </sheetViews>
  <sheetFormatPr defaultColWidth="9.14285714285714" defaultRowHeight="14.25" customHeight="1" outlineLevelCol="6"/>
  <cols>
    <col min="1" max="1" width="29.4285714285714" customWidth="1"/>
    <col min="2" max="2" width="23.1428571428571" customWidth="1"/>
    <col min="3" max="3" width="31.5714285714286" customWidth="1"/>
    <col min="4" max="4" width="16.2857142857143" customWidth="1"/>
    <col min="5" max="7" width="23.8571428571429" customWidth="1"/>
  </cols>
  <sheetData>
    <row r="1" ht="18.75" customHeight="1" spans="4:7">
      <c r="D1" s="1"/>
      <c r="E1" s="2"/>
      <c r="F1" s="2"/>
      <c r="G1" s="3" t="s">
        <v>543</v>
      </c>
    </row>
    <row r="2" ht="36.75" customHeight="1" spans="1:7">
      <c r="A2" s="4" t="str">
        <f>"2025"&amp;"年部门项目中期规划预算表"</f>
        <v>2025年部门项目中期规划预算表</v>
      </c>
      <c r="B2" s="5"/>
      <c r="C2" s="5"/>
      <c r="D2" s="5"/>
      <c r="E2" s="5"/>
      <c r="F2" s="5"/>
      <c r="G2" s="5"/>
    </row>
    <row r="3" ht="18.75" customHeight="1" spans="1:7">
      <c r="A3" s="6" t="str">
        <f>"单位名称："&amp;"双江拉祜族佤族布朗族傣族自治县人民医院"</f>
        <v>单位名称：双江拉祜族佤族布朗族傣族自治县人民医院</v>
      </c>
      <c r="B3" s="7"/>
      <c r="C3" s="7"/>
      <c r="D3" s="7"/>
      <c r="E3" s="8"/>
      <c r="F3" s="8"/>
      <c r="G3" s="3" t="s">
        <v>188</v>
      </c>
    </row>
    <row r="4" ht="18.75" customHeight="1" spans="1:7">
      <c r="A4" s="9" t="s">
        <v>256</v>
      </c>
      <c r="B4" s="9" t="s">
        <v>255</v>
      </c>
      <c r="C4" s="9" t="s">
        <v>203</v>
      </c>
      <c r="D4" s="10" t="s">
        <v>544</v>
      </c>
      <c r="E4" s="11" t="s">
        <v>59</v>
      </c>
      <c r="F4" s="12"/>
      <c r="G4" s="13"/>
    </row>
    <row r="5" ht="18.75" customHeight="1" spans="1:7">
      <c r="A5" s="14"/>
      <c r="B5" s="14"/>
      <c r="C5" s="14"/>
      <c r="D5" s="15"/>
      <c r="E5" s="9" t="str">
        <f>"2025"&amp;"年"</f>
        <v>2025年</v>
      </c>
      <c r="F5" s="9" t="str">
        <f>"2025"+1&amp;"年"</f>
        <v>2026年</v>
      </c>
      <c r="G5" s="9" t="str">
        <f>"2025"+2&amp;"年"</f>
        <v>2027年</v>
      </c>
    </row>
    <row r="6" ht="18.75" customHeight="1" spans="1:7">
      <c r="A6" s="16"/>
      <c r="B6" s="16"/>
      <c r="C6" s="16"/>
      <c r="D6" s="17"/>
      <c r="E6" s="16" t="s">
        <v>58</v>
      </c>
      <c r="F6" s="16"/>
      <c r="G6" s="16"/>
    </row>
    <row r="7" ht="18.75" customHeight="1" spans="1:7">
      <c r="A7" s="18">
        <v>1</v>
      </c>
      <c r="B7" s="18">
        <v>2</v>
      </c>
      <c r="C7" s="18">
        <v>3</v>
      </c>
      <c r="D7" s="18">
        <v>4</v>
      </c>
      <c r="E7" s="18">
        <v>5</v>
      </c>
      <c r="F7" s="18">
        <v>6</v>
      </c>
      <c r="G7" s="19">
        <v>7</v>
      </c>
    </row>
    <row r="8" ht="18.75" customHeight="1" spans="1:7">
      <c r="A8" s="20" t="s">
        <v>71</v>
      </c>
      <c r="B8" s="21"/>
      <c r="C8" s="21"/>
      <c r="D8" s="22"/>
      <c r="E8" s="23">
        <v>3500000</v>
      </c>
      <c r="F8" s="23"/>
      <c r="G8" s="23"/>
    </row>
    <row r="9" ht="18.75" customHeight="1" spans="1:7">
      <c r="A9" s="20"/>
      <c r="B9" s="20" t="s">
        <v>545</v>
      </c>
      <c r="C9" s="20" t="s">
        <v>298</v>
      </c>
      <c r="D9" s="22" t="s">
        <v>546</v>
      </c>
      <c r="E9" s="23">
        <v>30000</v>
      </c>
      <c r="F9" s="23"/>
      <c r="G9" s="23"/>
    </row>
    <row r="10" ht="18.75" customHeight="1" spans="1:7">
      <c r="A10" s="24"/>
      <c r="B10" s="20" t="s">
        <v>545</v>
      </c>
      <c r="C10" s="20" t="s">
        <v>329</v>
      </c>
      <c r="D10" s="22" t="s">
        <v>546</v>
      </c>
      <c r="E10" s="23">
        <v>500000</v>
      </c>
      <c r="F10" s="23"/>
      <c r="G10" s="23"/>
    </row>
    <row r="11" ht="18.75" customHeight="1" spans="1:7">
      <c r="A11" s="24"/>
      <c r="B11" s="20" t="s">
        <v>547</v>
      </c>
      <c r="C11" s="20" t="s">
        <v>327</v>
      </c>
      <c r="D11" s="22" t="s">
        <v>546</v>
      </c>
      <c r="E11" s="23">
        <v>179000</v>
      </c>
      <c r="F11" s="23"/>
      <c r="G11" s="23"/>
    </row>
    <row r="12" ht="18.75" customHeight="1" spans="1:7">
      <c r="A12" s="24"/>
      <c r="B12" s="20" t="s">
        <v>547</v>
      </c>
      <c r="C12" s="20" t="s">
        <v>301</v>
      </c>
      <c r="D12" s="22" t="s">
        <v>546</v>
      </c>
      <c r="E12" s="23">
        <v>2781000</v>
      </c>
      <c r="F12" s="23"/>
      <c r="G12" s="23"/>
    </row>
    <row r="13" ht="23" customHeight="1" spans="1:7">
      <c r="A13" s="24"/>
      <c r="B13" s="20" t="s">
        <v>547</v>
      </c>
      <c r="C13" s="20" t="s">
        <v>307</v>
      </c>
      <c r="D13" s="22" t="s">
        <v>546</v>
      </c>
      <c r="E13" s="23">
        <v>10000</v>
      </c>
      <c r="F13" s="23"/>
      <c r="G13" s="23"/>
    </row>
    <row r="14" ht="18.75" customHeight="1" spans="1:7">
      <c r="A14" s="22" t="s">
        <v>56</v>
      </c>
      <c r="B14" s="25"/>
      <c r="C14" s="25"/>
      <c r="D14" s="25"/>
      <c r="E14" s="23">
        <v>3500000</v>
      </c>
      <c r="F14" s="23"/>
      <c r="G14" s="23"/>
    </row>
  </sheetData>
  <mergeCells count="11">
    <mergeCell ref="A2:G2"/>
    <mergeCell ref="A3:D3"/>
    <mergeCell ref="E4:G4"/>
    <mergeCell ref="A14:D14"/>
    <mergeCell ref="A4:A6"/>
    <mergeCell ref="B4:B6"/>
    <mergeCell ref="C4:C6"/>
    <mergeCell ref="D4:D6"/>
    <mergeCell ref="E5:E6"/>
    <mergeCell ref="F5:F6"/>
    <mergeCell ref="G5:G6"/>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S9"/>
  <sheetViews>
    <sheetView showZeros="0" workbookViewId="0">
      <selection activeCell="P34" sqref="P34"/>
    </sheetView>
  </sheetViews>
  <sheetFormatPr defaultColWidth="9.14285714285714" defaultRowHeight="14.25" customHeight="1"/>
  <cols>
    <col min="1" max="1" width="21.1428571428571" customWidth="1"/>
    <col min="2" max="2" width="35.2857142857143" customWidth="1"/>
    <col min="3" max="8" width="20.4285714285714" customWidth="1"/>
    <col min="9" max="11" width="20.5714285714286" customWidth="1"/>
    <col min="12" max="12" width="20.4285714285714" customWidth="1"/>
    <col min="13" max="13" width="20.5714285714286" customWidth="1"/>
    <col min="14" max="19" width="20.4285714285714" customWidth="1"/>
  </cols>
  <sheetData>
    <row r="1" ht="19.5" customHeight="1" spans="10:19">
      <c r="J1" s="182"/>
      <c r="O1" s="68"/>
      <c r="P1" s="68"/>
      <c r="Q1" s="68"/>
      <c r="R1" s="68"/>
      <c r="S1" s="33" t="s">
        <v>53</v>
      </c>
    </row>
    <row r="2" ht="57.75" customHeight="1" spans="1:19">
      <c r="A2" s="136" t="str">
        <f>"2025"&amp;"年部门收入预算表"</f>
        <v>2025年部门收入预算表</v>
      </c>
      <c r="B2" s="194"/>
      <c r="C2" s="194"/>
      <c r="D2" s="194"/>
      <c r="E2" s="194"/>
      <c r="F2" s="194"/>
      <c r="G2" s="194"/>
      <c r="H2" s="194"/>
      <c r="I2" s="194"/>
      <c r="J2" s="194"/>
      <c r="K2" s="194"/>
      <c r="L2" s="194"/>
      <c r="M2" s="194"/>
      <c r="N2" s="194"/>
      <c r="O2" s="210"/>
      <c r="P2" s="210"/>
      <c r="Q2" s="210"/>
      <c r="R2" s="210"/>
      <c r="S2" s="210"/>
    </row>
    <row r="3" ht="18.75" customHeight="1" spans="1:19">
      <c r="A3" s="36" t="str">
        <f>"单位名称："&amp;"双江拉祜族佤族布朗族傣族自治县人民医院"</f>
        <v>单位名称：双江拉祜族佤族布朗族傣族自治县人民医院</v>
      </c>
      <c r="B3" s="195"/>
      <c r="C3" s="195"/>
      <c r="D3" s="195"/>
      <c r="E3" s="195"/>
      <c r="F3" s="195"/>
      <c r="G3" s="195"/>
      <c r="H3" s="195"/>
      <c r="I3" s="195"/>
      <c r="J3" s="211"/>
      <c r="K3" s="195"/>
      <c r="L3" s="195"/>
      <c r="M3" s="195"/>
      <c r="N3" s="195"/>
      <c r="O3" s="211"/>
      <c r="P3" s="211"/>
      <c r="Q3" s="211"/>
      <c r="R3" s="211"/>
      <c r="S3" s="33" t="s">
        <v>1</v>
      </c>
    </row>
    <row r="4" ht="18.75" customHeight="1" spans="1:19">
      <c r="A4" s="196" t="s">
        <v>54</v>
      </c>
      <c r="B4" s="197" t="s">
        <v>55</v>
      </c>
      <c r="C4" s="197" t="s">
        <v>56</v>
      </c>
      <c r="D4" s="198" t="s">
        <v>57</v>
      </c>
      <c r="E4" s="199"/>
      <c r="F4" s="199"/>
      <c r="G4" s="199"/>
      <c r="H4" s="199"/>
      <c r="I4" s="199"/>
      <c r="J4" s="212"/>
      <c r="K4" s="199"/>
      <c r="L4" s="199"/>
      <c r="M4" s="199"/>
      <c r="N4" s="213"/>
      <c r="O4" s="198" t="s">
        <v>46</v>
      </c>
      <c r="P4" s="198"/>
      <c r="Q4" s="198"/>
      <c r="R4" s="198"/>
      <c r="S4" s="216"/>
    </row>
    <row r="5" ht="18.75" customHeight="1" spans="1:19">
      <c r="A5" s="200"/>
      <c r="B5" s="201"/>
      <c r="C5" s="201"/>
      <c r="D5" s="202" t="s">
        <v>58</v>
      </c>
      <c r="E5" s="202" t="s">
        <v>59</v>
      </c>
      <c r="F5" s="202" t="s">
        <v>60</v>
      </c>
      <c r="G5" s="202" t="s">
        <v>61</v>
      </c>
      <c r="H5" s="202" t="s">
        <v>62</v>
      </c>
      <c r="I5" s="214" t="s">
        <v>63</v>
      </c>
      <c r="J5" s="214"/>
      <c r="K5" s="214"/>
      <c r="L5" s="214"/>
      <c r="M5" s="214"/>
      <c r="N5" s="205"/>
      <c r="O5" s="202" t="s">
        <v>58</v>
      </c>
      <c r="P5" s="202" t="s">
        <v>59</v>
      </c>
      <c r="Q5" s="202" t="s">
        <v>60</v>
      </c>
      <c r="R5" s="202" t="s">
        <v>61</v>
      </c>
      <c r="S5" s="202" t="s">
        <v>64</v>
      </c>
    </row>
    <row r="6" ht="18.75" customHeight="1" spans="1:19">
      <c r="A6" s="203"/>
      <c r="B6" s="204"/>
      <c r="C6" s="204"/>
      <c r="D6" s="205"/>
      <c r="E6" s="205"/>
      <c r="F6" s="205"/>
      <c r="G6" s="205"/>
      <c r="H6" s="205"/>
      <c r="I6" s="204" t="s">
        <v>58</v>
      </c>
      <c r="J6" s="204" t="s">
        <v>65</v>
      </c>
      <c r="K6" s="204" t="s">
        <v>66</v>
      </c>
      <c r="L6" s="204" t="s">
        <v>67</v>
      </c>
      <c r="M6" s="204" t="s">
        <v>68</v>
      </c>
      <c r="N6" s="204" t="s">
        <v>69</v>
      </c>
      <c r="O6" s="215"/>
      <c r="P6" s="215"/>
      <c r="Q6" s="215"/>
      <c r="R6" s="215"/>
      <c r="S6" s="205"/>
    </row>
    <row r="7" ht="18.75" customHeight="1" spans="1:19">
      <c r="A7" s="165">
        <v>1</v>
      </c>
      <c r="B7" s="165">
        <v>2</v>
      </c>
      <c r="C7" s="165">
        <v>3</v>
      </c>
      <c r="D7" s="165">
        <v>4</v>
      </c>
      <c r="E7" s="165">
        <v>5</v>
      </c>
      <c r="F7" s="165">
        <v>6</v>
      </c>
      <c r="G7" s="165">
        <v>7</v>
      </c>
      <c r="H7" s="165">
        <v>8</v>
      </c>
      <c r="I7" s="165">
        <v>9</v>
      </c>
      <c r="J7" s="165">
        <v>10</v>
      </c>
      <c r="K7" s="165">
        <v>11</v>
      </c>
      <c r="L7" s="165">
        <v>12</v>
      </c>
      <c r="M7" s="165">
        <v>13</v>
      </c>
      <c r="N7" s="165">
        <v>14</v>
      </c>
      <c r="O7" s="165">
        <v>15</v>
      </c>
      <c r="P7" s="165">
        <v>16</v>
      </c>
      <c r="Q7" s="165">
        <v>17</v>
      </c>
      <c r="R7" s="165">
        <v>18</v>
      </c>
      <c r="S7" s="165">
        <v>19</v>
      </c>
    </row>
    <row r="8" ht="18.75" customHeight="1" spans="1:19">
      <c r="A8" s="206" t="s">
        <v>70</v>
      </c>
      <c r="B8" s="207" t="s">
        <v>71</v>
      </c>
      <c r="C8" s="23">
        <v>319947440.95</v>
      </c>
      <c r="D8" s="23">
        <v>308357790.95</v>
      </c>
      <c r="E8" s="23">
        <v>32585092.31</v>
      </c>
      <c r="F8" s="23"/>
      <c r="G8" s="23"/>
      <c r="H8" s="23"/>
      <c r="I8" s="23">
        <v>275772698.64</v>
      </c>
      <c r="J8" s="23">
        <v>193210910.74</v>
      </c>
      <c r="K8" s="23">
        <v>23074178</v>
      </c>
      <c r="L8" s="23"/>
      <c r="M8" s="23"/>
      <c r="N8" s="23">
        <v>59487609.9</v>
      </c>
      <c r="O8" s="23">
        <v>11589650</v>
      </c>
      <c r="P8" s="23">
        <v>11589650</v>
      </c>
      <c r="Q8" s="23"/>
      <c r="R8" s="23"/>
      <c r="S8" s="23"/>
    </row>
    <row r="9" ht="18.75" customHeight="1" spans="1:19">
      <c r="A9" s="208" t="s">
        <v>56</v>
      </c>
      <c r="B9" s="209"/>
      <c r="C9" s="23">
        <v>319947440.95</v>
      </c>
      <c r="D9" s="23">
        <v>308357790.95</v>
      </c>
      <c r="E9" s="23">
        <v>32585092.31</v>
      </c>
      <c r="F9" s="23"/>
      <c r="G9" s="23"/>
      <c r="H9" s="23"/>
      <c r="I9" s="23">
        <v>275772698.64</v>
      </c>
      <c r="J9" s="23">
        <v>193210910.74</v>
      </c>
      <c r="K9" s="23">
        <v>23074178</v>
      </c>
      <c r="L9" s="23"/>
      <c r="M9" s="23"/>
      <c r="N9" s="23">
        <v>59487609.9</v>
      </c>
      <c r="O9" s="23">
        <v>11589650</v>
      </c>
      <c r="P9" s="23">
        <v>11589650</v>
      </c>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O36"/>
  <sheetViews>
    <sheetView showZeros="0" workbookViewId="0">
      <selection activeCell="I21" sqref="I2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571428571429" customWidth="1"/>
    <col min="10" max="11" width="19" customWidth="1"/>
    <col min="12" max="14" width="18.8571428571429" customWidth="1"/>
    <col min="15" max="15" width="19" customWidth="1"/>
  </cols>
  <sheetData>
    <row r="1" ht="19.5" customHeight="1" spans="4:15">
      <c r="D1" s="182"/>
      <c r="H1" s="182"/>
      <c r="J1" s="182"/>
      <c r="O1" s="34" t="s">
        <v>72</v>
      </c>
    </row>
    <row r="2" ht="42" customHeight="1" spans="1:15">
      <c r="A2" s="4" t="str">
        <f>"2025"&amp;"年部门支出预算表"</f>
        <v>2025年部门支出预算表</v>
      </c>
      <c r="B2" s="183"/>
      <c r="C2" s="183"/>
      <c r="D2" s="183"/>
      <c r="E2" s="183"/>
      <c r="F2" s="183"/>
      <c r="G2" s="183"/>
      <c r="H2" s="183"/>
      <c r="I2" s="183"/>
      <c r="J2" s="183"/>
      <c r="K2" s="183"/>
      <c r="L2" s="183"/>
      <c r="M2" s="183"/>
      <c r="N2" s="183"/>
      <c r="O2" s="183"/>
    </row>
    <row r="3" ht="18.75" customHeight="1" spans="1:15">
      <c r="A3" s="184" t="str">
        <f>"单位名称："&amp;"双江拉祜族佤族布朗族傣族自治县人民医院"</f>
        <v>单位名称：双江拉祜族佤族布朗族傣族自治县人民医院</v>
      </c>
      <c r="B3" s="185"/>
      <c r="C3" s="67"/>
      <c r="D3" s="2"/>
      <c r="E3" s="67"/>
      <c r="F3" s="67"/>
      <c r="G3" s="67"/>
      <c r="H3" s="2"/>
      <c r="I3" s="67"/>
      <c r="J3" s="2"/>
      <c r="K3" s="67"/>
      <c r="L3" s="67"/>
      <c r="M3" s="193"/>
      <c r="N3" s="193"/>
      <c r="O3" s="34" t="s">
        <v>1</v>
      </c>
    </row>
    <row r="4" ht="18.75" customHeight="1" spans="1:15">
      <c r="A4" s="9" t="s">
        <v>73</v>
      </c>
      <c r="B4" s="9" t="s">
        <v>74</v>
      </c>
      <c r="C4" s="9" t="s">
        <v>56</v>
      </c>
      <c r="D4" s="11" t="s">
        <v>59</v>
      </c>
      <c r="E4" s="76" t="s">
        <v>75</v>
      </c>
      <c r="F4" s="143" t="s">
        <v>76</v>
      </c>
      <c r="G4" s="9" t="s">
        <v>60</v>
      </c>
      <c r="H4" s="9" t="s">
        <v>61</v>
      </c>
      <c r="I4" s="9" t="s">
        <v>77</v>
      </c>
      <c r="J4" s="11" t="s">
        <v>78</v>
      </c>
      <c r="K4" s="12"/>
      <c r="L4" s="12"/>
      <c r="M4" s="12"/>
      <c r="N4" s="12"/>
      <c r="O4" s="13"/>
    </row>
    <row r="5" ht="29.25" customHeight="1" spans="1:15">
      <c r="A5" s="17"/>
      <c r="B5" s="17"/>
      <c r="C5" s="17"/>
      <c r="D5" s="150" t="s">
        <v>58</v>
      </c>
      <c r="E5" s="95" t="s">
        <v>75</v>
      </c>
      <c r="F5" s="95" t="s">
        <v>76</v>
      </c>
      <c r="G5" s="17"/>
      <c r="H5" s="17"/>
      <c r="I5" s="17"/>
      <c r="J5" s="150" t="s">
        <v>58</v>
      </c>
      <c r="K5" s="42" t="s">
        <v>79</v>
      </c>
      <c r="L5" s="42" t="s">
        <v>80</v>
      </c>
      <c r="M5" s="42" t="s">
        <v>81</v>
      </c>
      <c r="N5" s="42" t="s">
        <v>82</v>
      </c>
      <c r="O5" s="42" t="s">
        <v>83</v>
      </c>
    </row>
    <row r="6" ht="18.75" customHeight="1" spans="1:15">
      <c r="A6" s="122">
        <v>1</v>
      </c>
      <c r="B6" s="122">
        <v>2</v>
      </c>
      <c r="C6" s="165">
        <v>3</v>
      </c>
      <c r="D6" s="165">
        <v>4</v>
      </c>
      <c r="E6" s="165">
        <v>5</v>
      </c>
      <c r="F6" s="165">
        <v>6</v>
      </c>
      <c r="G6" s="165">
        <v>7</v>
      </c>
      <c r="H6" s="165">
        <v>8</v>
      </c>
      <c r="I6" s="165">
        <v>9</v>
      </c>
      <c r="J6" s="165">
        <v>10</v>
      </c>
      <c r="K6" s="165">
        <v>11</v>
      </c>
      <c r="L6" s="165">
        <v>12</v>
      </c>
      <c r="M6" s="165">
        <v>13</v>
      </c>
      <c r="N6" s="165">
        <v>14</v>
      </c>
      <c r="O6" s="165">
        <v>15</v>
      </c>
    </row>
    <row r="7" ht="18.75" customHeight="1" spans="1:15">
      <c r="A7" s="179" t="s">
        <v>84</v>
      </c>
      <c r="B7" s="179" t="s">
        <v>85</v>
      </c>
      <c r="C7" s="23">
        <v>5038191.3</v>
      </c>
      <c r="D7" s="23">
        <v>5038191.3</v>
      </c>
      <c r="E7" s="23">
        <v>5038191.3</v>
      </c>
      <c r="F7" s="23"/>
      <c r="G7" s="23"/>
      <c r="H7" s="23"/>
      <c r="I7" s="23"/>
      <c r="J7" s="23"/>
      <c r="K7" s="23"/>
      <c r="L7" s="23"/>
      <c r="M7" s="23"/>
      <c r="N7" s="23"/>
      <c r="O7" s="23"/>
    </row>
    <row r="8" s="181" customFormat="1" ht="18.75" customHeight="1" spans="1:15">
      <c r="A8" s="227" t="s">
        <v>86</v>
      </c>
      <c r="B8" s="227" t="s">
        <v>87</v>
      </c>
      <c r="C8" s="187">
        <v>4921865.92</v>
      </c>
      <c r="D8" s="187">
        <v>4921865.92</v>
      </c>
      <c r="E8" s="187">
        <v>4921865.92</v>
      </c>
      <c r="F8" s="187"/>
      <c r="G8" s="187"/>
      <c r="H8" s="187"/>
      <c r="I8" s="187"/>
      <c r="J8" s="187"/>
      <c r="K8" s="187"/>
      <c r="L8" s="187"/>
      <c r="M8" s="187"/>
      <c r="N8" s="187"/>
      <c r="O8" s="187"/>
    </row>
    <row r="9" s="181" customFormat="1" ht="18.75" customHeight="1" spans="1:15">
      <c r="A9" s="228" t="s">
        <v>88</v>
      </c>
      <c r="B9" s="229" t="s">
        <v>89</v>
      </c>
      <c r="C9" s="187">
        <v>2263000</v>
      </c>
      <c r="D9" s="187">
        <v>2263000</v>
      </c>
      <c r="E9" s="187">
        <v>2263000</v>
      </c>
      <c r="F9" s="187"/>
      <c r="G9" s="187"/>
      <c r="H9" s="187"/>
      <c r="I9" s="187"/>
      <c r="J9" s="187"/>
      <c r="K9" s="187"/>
      <c r="L9" s="187"/>
      <c r="M9" s="187"/>
      <c r="N9" s="187"/>
      <c r="O9" s="187"/>
    </row>
    <row r="10" s="181" customFormat="1" ht="18.75" customHeight="1" spans="1:15">
      <c r="A10" s="228" t="s">
        <v>90</v>
      </c>
      <c r="B10" s="229" t="s">
        <v>91</v>
      </c>
      <c r="C10" s="187">
        <v>2658865.92</v>
      </c>
      <c r="D10" s="187">
        <v>2658865.92</v>
      </c>
      <c r="E10" s="187">
        <v>2658865.92</v>
      </c>
      <c r="F10" s="187"/>
      <c r="G10" s="187"/>
      <c r="H10" s="187"/>
      <c r="I10" s="187"/>
      <c r="J10" s="187"/>
      <c r="K10" s="187"/>
      <c r="L10" s="187"/>
      <c r="M10" s="187"/>
      <c r="N10" s="187"/>
      <c r="O10" s="187"/>
    </row>
    <row r="11" s="181" customFormat="1" ht="18.75" customHeight="1" spans="1:15">
      <c r="A11" s="228" t="s">
        <v>92</v>
      </c>
      <c r="B11" s="229" t="s">
        <v>93</v>
      </c>
      <c r="C11" s="187"/>
      <c r="D11" s="187"/>
      <c r="E11" s="187"/>
      <c r="F11" s="187"/>
      <c r="G11" s="187"/>
      <c r="H11" s="187"/>
      <c r="I11" s="187"/>
      <c r="J11" s="187"/>
      <c r="K11" s="187"/>
      <c r="L11" s="187"/>
      <c r="M11" s="187"/>
      <c r="N11" s="187"/>
      <c r="O11" s="187"/>
    </row>
    <row r="12" s="181" customFormat="1" ht="18.75" customHeight="1" spans="1:15">
      <c r="A12" s="227" t="s">
        <v>94</v>
      </c>
      <c r="B12" s="227" t="s">
        <v>95</v>
      </c>
      <c r="C12" s="187">
        <v>116325.38</v>
      </c>
      <c r="D12" s="187">
        <v>116325.38</v>
      </c>
      <c r="E12" s="187">
        <v>116325.38</v>
      </c>
      <c r="F12" s="187"/>
      <c r="G12" s="187"/>
      <c r="H12" s="187"/>
      <c r="I12" s="187"/>
      <c r="J12" s="187"/>
      <c r="K12" s="187"/>
      <c r="L12" s="187"/>
      <c r="M12" s="187"/>
      <c r="N12" s="187"/>
      <c r="O12" s="187"/>
    </row>
    <row r="13" s="181" customFormat="1" ht="18.75" customHeight="1" spans="1:15">
      <c r="A13" s="228" t="s">
        <v>96</v>
      </c>
      <c r="B13" s="229" t="s">
        <v>95</v>
      </c>
      <c r="C13" s="187">
        <v>116325.38</v>
      </c>
      <c r="D13" s="187">
        <v>116325.38</v>
      </c>
      <c r="E13" s="187">
        <v>116325.38</v>
      </c>
      <c r="F13" s="187"/>
      <c r="G13" s="187"/>
      <c r="H13" s="187"/>
      <c r="I13" s="187"/>
      <c r="J13" s="187"/>
      <c r="K13" s="187"/>
      <c r="L13" s="187"/>
      <c r="M13" s="187"/>
      <c r="N13" s="187"/>
      <c r="O13" s="187"/>
    </row>
    <row r="14" s="181" customFormat="1" ht="18.75" customHeight="1" spans="1:15">
      <c r="A14" s="190" t="s">
        <v>97</v>
      </c>
      <c r="B14" s="190" t="s">
        <v>98</v>
      </c>
      <c r="C14" s="187">
        <v>312715100.21</v>
      </c>
      <c r="D14" s="187">
        <v>36942401.57</v>
      </c>
      <c r="E14" s="187">
        <v>22052751.57</v>
      </c>
      <c r="F14" s="187">
        <v>14889650</v>
      </c>
      <c r="G14" s="187"/>
      <c r="H14" s="187"/>
      <c r="I14" s="187"/>
      <c r="J14" s="187">
        <v>275772698.64</v>
      </c>
      <c r="K14" s="187">
        <v>193210910.74</v>
      </c>
      <c r="L14" s="187">
        <v>23074178</v>
      </c>
      <c r="M14" s="187"/>
      <c r="N14" s="187"/>
      <c r="O14" s="187">
        <v>59487609.9</v>
      </c>
    </row>
    <row r="15" s="181" customFormat="1" ht="18.75" customHeight="1" spans="1:15">
      <c r="A15" s="227" t="s">
        <v>99</v>
      </c>
      <c r="B15" s="227" t="s">
        <v>100</v>
      </c>
      <c r="C15" s="187">
        <v>310319610.64</v>
      </c>
      <c r="D15" s="187">
        <v>34546912</v>
      </c>
      <c r="E15" s="187">
        <v>20619912</v>
      </c>
      <c r="F15" s="187">
        <v>13927000</v>
      </c>
      <c r="G15" s="187"/>
      <c r="H15" s="187"/>
      <c r="I15" s="187"/>
      <c r="J15" s="187">
        <v>275772698.64</v>
      </c>
      <c r="K15" s="187">
        <v>193210910.74</v>
      </c>
      <c r="L15" s="187">
        <v>23074178</v>
      </c>
      <c r="M15" s="187"/>
      <c r="N15" s="187"/>
      <c r="O15" s="187">
        <v>59487609.9</v>
      </c>
    </row>
    <row r="16" s="181" customFormat="1" ht="18.75" customHeight="1" spans="1:15">
      <c r="A16" s="228" t="s">
        <v>101</v>
      </c>
      <c r="B16" s="229" t="s">
        <v>102</v>
      </c>
      <c r="C16" s="187">
        <v>309659610.64</v>
      </c>
      <c r="D16" s="187">
        <v>33886912</v>
      </c>
      <c r="E16" s="187">
        <v>20619912</v>
      </c>
      <c r="F16" s="187">
        <v>13267000</v>
      </c>
      <c r="G16" s="187"/>
      <c r="H16" s="187"/>
      <c r="I16" s="187"/>
      <c r="J16" s="187">
        <v>275772698.64</v>
      </c>
      <c r="K16" s="187">
        <v>193210910.74</v>
      </c>
      <c r="L16" s="187">
        <v>23074178</v>
      </c>
      <c r="M16" s="187"/>
      <c r="N16" s="187"/>
      <c r="O16" s="187">
        <v>59487609.9</v>
      </c>
    </row>
    <row r="17" s="181" customFormat="1" ht="18.75" customHeight="1" spans="1:15">
      <c r="A17" s="228" t="s">
        <v>103</v>
      </c>
      <c r="B17" s="229" t="s">
        <v>104</v>
      </c>
      <c r="C17" s="187">
        <v>660000</v>
      </c>
      <c r="D17" s="187">
        <v>660000</v>
      </c>
      <c r="E17" s="187"/>
      <c r="F17" s="187">
        <v>660000</v>
      </c>
      <c r="G17" s="187"/>
      <c r="H17" s="187"/>
      <c r="I17" s="187"/>
      <c r="J17" s="187"/>
      <c r="K17" s="187"/>
      <c r="L17" s="187"/>
      <c r="M17" s="187"/>
      <c r="N17" s="187"/>
      <c r="O17" s="187"/>
    </row>
    <row r="18" s="181" customFormat="1" ht="18.75" customHeight="1" spans="1:15">
      <c r="A18" s="227" t="s">
        <v>105</v>
      </c>
      <c r="B18" s="227" t="s">
        <v>106</v>
      </c>
      <c r="C18" s="187">
        <v>760890</v>
      </c>
      <c r="D18" s="187">
        <v>760890</v>
      </c>
      <c r="E18" s="187"/>
      <c r="F18" s="187">
        <v>760890</v>
      </c>
      <c r="G18" s="187"/>
      <c r="H18" s="187"/>
      <c r="I18" s="187"/>
      <c r="J18" s="187"/>
      <c r="K18" s="187"/>
      <c r="L18" s="187"/>
      <c r="M18" s="187"/>
      <c r="N18" s="187"/>
      <c r="O18" s="187"/>
    </row>
    <row r="19" s="181" customFormat="1" ht="18.75" customHeight="1" spans="1:15">
      <c r="A19" s="228" t="s">
        <v>107</v>
      </c>
      <c r="B19" s="229" t="s">
        <v>108</v>
      </c>
      <c r="C19" s="187">
        <v>260890</v>
      </c>
      <c r="D19" s="187">
        <v>260890</v>
      </c>
      <c r="E19" s="187"/>
      <c r="F19" s="187">
        <v>260890</v>
      </c>
      <c r="G19" s="187"/>
      <c r="H19" s="187"/>
      <c r="I19" s="187"/>
      <c r="J19" s="187"/>
      <c r="K19" s="187"/>
      <c r="L19" s="187"/>
      <c r="M19" s="187"/>
      <c r="N19" s="187"/>
      <c r="O19" s="187"/>
    </row>
    <row r="20" s="181" customFormat="1" ht="18.75" customHeight="1" spans="1:15">
      <c r="A20" s="228" t="s">
        <v>109</v>
      </c>
      <c r="B20" s="229" t="s">
        <v>110</v>
      </c>
      <c r="C20" s="187">
        <v>500000</v>
      </c>
      <c r="D20" s="187">
        <v>500000</v>
      </c>
      <c r="E20" s="187"/>
      <c r="F20" s="187">
        <v>500000</v>
      </c>
      <c r="G20" s="187"/>
      <c r="H20" s="187"/>
      <c r="I20" s="187"/>
      <c r="J20" s="187"/>
      <c r="K20" s="187"/>
      <c r="L20" s="187"/>
      <c r="M20" s="187"/>
      <c r="N20" s="187"/>
      <c r="O20" s="187"/>
    </row>
    <row r="21" s="181" customFormat="1" ht="18.75" customHeight="1" spans="1:15">
      <c r="A21" s="227" t="s">
        <v>111</v>
      </c>
      <c r="B21" s="227" t="s">
        <v>112</v>
      </c>
      <c r="C21" s="187">
        <v>1432839.57</v>
      </c>
      <c r="D21" s="187">
        <v>1432839.57</v>
      </c>
      <c r="E21" s="187">
        <v>1432839.57</v>
      </c>
      <c r="F21" s="187"/>
      <c r="G21" s="187"/>
      <c r="H21" s="187"/>
      <c r="I21" s="187"/>
      <c r="J21" s="187"/>
      <c r="K21" s="187"/>
      <c r="L21" s="187"/>
      <c r="M21" s="187"/>
      <c r="N21" s="187"/>
      <c r="O21" s="187"/>
    </row>
    <row r="22" s="181" customFormat="1" ht="18.75" customHeight="1" spans="1:15">
      <c r="A22" s="228" t="s">
        <v>113</v>
      </c>
      <c r="B22" s="229" t="s">
        <v>114</v>
      </c>
      <c r="C22" s="187"/>
      <c r="D22" s="187"/>
      <c r="E22" s="187"/>
      <c r="F22" s="187"/>
      <c r="G22" s="187"/>
      <c r="H22" s="187"/>
      <c r="I22" s="187"/>
      <c r="J22" s="187"/>
      <c r="K22" s="187"/>
      <c r="L22" s="187"/>
      <c r="M22" s="187"/>
      <c r="N22" s="187"/>
      <c r="O22" s="187"/>
    </row>
    <row r="23" s="181" customFormat="1" ht="18.75" customHeight="1" spans="1:15">
      <c r="A23" s="228" t="s">
        <v>115</v>
      </c>
      <c r="B23" s="229" t="s">
        <v>116</v>
      </c>
      <c r="C23" s="187">
        <v>1179871.75</v>
      </c>
      <c r="D23" s="187">
        <v>1179871.75</v>
      </c>
      <c r="E23" s="187">
        <v>1179871.75</v>
      </c>
      <c r="F23" s="187"/>
      <c r="G23" s="187"/>
      <c r="H23" s="187"/>
      <c r="I23" s="187"/>
      <c r="J23" s="187"/>
      <c r="K23" s="187"/>
      <c r="L23" s="187"/>
      <c r="M23" s="187"/>
      <c r="N23" s="187"/>
      <c r="O23" s="187"/>
    </row>
    <row r="24" s="181" customFormat="1" ht="18.75" customHeight="1" spans="1:15">
      <c r="A24" s="228" t="s">
        <v>117</v>
      </c>
      <c r="B24" s="229" t="s">
        <v>118</v>
      </c>
      <c r="C24" s="187">
        <v>156000</v>
      </c>
      <c r="D24" s="187">
        <v>156000</v>
      </c>
      <c r="E24" s="187">
        <v>156000</v>
      </c>
      <c r="F24" s="187"/>
      <c r="G24" s="187"/>
      <c r="H24" s="187"/>
      <c r="I24" s="187"/>
      <c r="J24" s="187"/>
      <c r="K24" s="187"/>
      <c r="L24" s="187"/>
      <c r="M24" s="187"/>
      <c r="N24" s="187"/>
      <c r="O24" s="187"/>
    </row>
    <row r="25" s="181" customFormat="1" ht="18.75" customHeight="1" spans="1:15">
      <c r="A25" s="228" t="s">
        <v>119</v>
      </c>
      <c r="B25" s="229" t="s">
        <v>120</v>
      </c>
      <c r="C25" s="187">
        <v>96967.82</v>
      </c>
      <c r="D25" s="187">
        <v>96967.82</v>
      </c>
      <c r="E25" s="187">
        <v>96967.82</v>
      </c>
      <c r="F25" s="187"/>
      <c r="G25" s="187"/>
      <c r="H25" s="187"/>
      <c r="I25" s="187"/>
      <c r="J25" s="187"/>
      <c r="K25" s="187"/>
      <c r="L25" s="187"/>
      <c r="M25" s="187"/>
      <c r="N25" s="187"/>
      <c r="O25" s="187"/>
    </row>
    <row r="26" s="181" customFormat="1" ht="18.75" customHeight="1" spans="1:15">
      <c r="A26" s="227" t="s">
        <v>121</v>
      </c>
      <c r="B26" s="227" t="s">
        <v>122</v>
      </c>
      <c r="C26" s="187">
        <v>86560</v>
      </c>
      <c r="D26" s="187">
        <v>86560</v>
      </c>
      <c r="E26" s="187"/>
      <c r="F26" s="187">
        <v>86560</v>
      </c>
      <c r="G26" s="187"/>
      <c r="H26" s="187"/>
      <c r="I26" s="187"/>
      <c r="J26" s="187"/>
      <c r="K26" s="187"/>
      <c r="L26" s="187"/>
      <c r="M26" s="187"/>
      <c r="N26" s="187"/>
      <c r="O26" s="187"/>
    </row>
    <row r="27" s="181" customFormat="1" ht="18.75" customHeight="1" spans="1:15">
      <c r="A27" s="228" t="s">
        <v>123</v>
      </c>
      <c r="B27" s="229" t="s">
        <v>124</v>
      </c>
      <c r="C27" s="187">
        <v>86560</v>
      </c>
      <c r="D27" s="187">
        <v>86560</v>
      </c>
      <c r="E27" s="187"/>
      <c r="F27" s="187">
        <v>86560</v>
      </c>
      <c r="G27" s="187"/>
      <c r="H27" s="187"/>
      <c r="I27" s="187"/>
      <c r="J27" s="187"/>
      <c r="K27" s="187"/>
      <c r="L27" s="187"/>
      <c r="M27" s="187"/>
      <c r="N27" s="187"/>
      <c r="O27" s="187"/>
    </row>
    <row r="28" s="181" customFormat="1" ht="18.75" customHeight="1" spans="1:15">
      <c r="A28" s="227" t="s">
        <v>125</v>
      </c>
      <c r="B28" s="227" t="s">
        <v>126</v>
      </c>
      <c r="C28" s="187">
        <v>115200</v>
      </c>
      <c r="D28" s="187">
        <v>115200</v>
      </c>
      <c r="E28" s="187"/>
      <c r="F28" s="187">
        <v>115200</v>
      </c>
      <c r="G28" s="187"/>
      <c r="H28" s="187"/>
      <c r="I28" s="187"/>
      <c r="J28" s="187"/>
      <c r="K28" s="187"/>
      <c r="L28" s="187"/>
      <c r="M28" s="187"/>
      <c r="N28" s="187"/>
      <c r="O28" s="187"/>
    </row>
    <row r="29" s="181" customFormat="1" ht="18.75" customHeight="1" spans="1:15">
      <c r="A29" s="228" t="s">
        <v>127</v>
      </c>
      <c r="B29" s="229" t="s">
        <v>126</v>
      </c>
      <c r="C29" s="187">
        <v>115200</v>
      </c>
      <c r="D29" s="187">
        <v>115200</v>
      </c>
      <c r="E29" s="187"/>
      <c r="F29" s="187">
        <v>115200</v>
      </c>
      <c r="G29" s="187"/>
      <c r="H29" s="187"/>
      <c r="I29" s="187"/>
      <c r="J29" s="187"/>
      <c r="K29" s="187"/>
      <c r="L29" s="187"/>
      <c r="M29" s="187"/>
      <c r="N29" s="187"/>
      <c r="O29" s="187"/>
    </row>
    <row r="30" s="181" customFormat="1" ht="18.75" customHeight="1" spans="1:15">
      <c r="A30" s="190" t="s">
        <v>128</v>
      </c>
      <c r="B30" s="190" t="s">
        <v>129</v>
      </c>
      <c r="C30" s="187">
        <v>200000</v>
      </c>
      <c r="D30" s="187">
        <v>200000</v>
      </c>
      <c r="E30" s="187"/>
      <c r="F30" s="187">
        <v>200000</v>
      </c>
      <c r="G30" s="187"/>
      <c r="H30" s="187"/>
      <c r="I30" s="187"/>
      <c r="J30" s="187"/>
      <c r="K30" s="187"/>
      <c r="L30" s="187"/>
      <c r="M30" s="187"/>
      <c r="N30" s="187"/>
      <c r="O30" s="187"/>
    </row>
    <row r="31" s="181" customFormat="1" ht="18.75" customHeight="1" spans="1:15">
      <c r="A31" s="227" t="s">
        <v>130</v>
      </c>
      <c r="B31" s="227" t="s">
        <v>131</v>
      </c>
      <c r="C31" s="187">
        <v>200000</v>
      </c>
      <c r="D31" s="187">
        <v>200000</v>
      </c>
      <c r="E31" s="187"/>
      <c r="F31" s="187">
        <v>200000</v>
      </c>
      <c r="G31" s="187"/>
      <c r="H31" s="187"/>
      <c r="I31" s="187"/>
      <c r="J31" s="187"/>
      <c r="K31" s="187"/>
      <c r="L31" s="187"/>
      <c r="M31" s="187"/>
      <c r="N31" s="187"/>
      <c r="O31" s="187"/>
    </row>
    <row r="32" s="181" customFormat="1" ht="18.75" customHeight="1" spans="1:15">
      <c r="A32" s="228" t="s">
        <v>132</v>
      </c>
      <c r="B32" s="229" t="s">
        <v>131</v>
      </c>
      <c r="C32" s="187">
        <v>200000</v>
      </c>
      <c r="D32" s="187">
        <v>200000</v>
      </c>
      <c r="E32" s="187"/>
      <c r="F32" s="187">
        <v>200000</v>
      </c>
      <c r="G32" s="187"/>
      <c r="H32" s="187"/>
      <c r="I32" s="187"/>
      <c r="J32" s="187"/>
      <c r="K32" s="187"/>
      <c r="L32" s="187"/>
      <c r="M32" s="187"/>
      <c r="N32" s="187"/>
      <c r="O32" s="187"/>
    </row>
    <row r="33" s="181" customFormat="1" ht="18.75" customHeight="1" spans="1:15">
      <c r="A33" s="190" t="s">
        <v>133</v>
      </c>
      <c r="B33" s="190" t="s">
        <v>134</v>
      </c>
      <c r="C33" s="187">
        <v>1994149.44</v>
      </c>
      <c r="D33" s="187">
        <v>1994149.44</v>
      </c>
      <c r="E33" s="187">
        <v>1994149.44</v>
      </c>
      <c r="F33" s="187"/>
      <c r="G33" s="187"/>
      <c r="H33" s="187"/>
      <c r="I33" s="187"/>
      <c r="J33" s="187"/>
      <c r="K33" s="187"/>
      <c r="L33" s="187"/>
      <c r="M33" s="187"/>
      <c r="N33" s="187"/>
      <c r="O33" s="187"/>
    </row>
    <row r="34" s="181" customFormat="1" ht="18.75" customHeight="1" spans="1:15">
      <c r="A34" s="227" t="s">
        <v>135</v>
      </c>
      <c r="B34" s="227" t="s">
        <v>136</v>
      </c>
      <c r="C34" s="187">
        <v>1994149.44</v>
      </c>
      <c r="D34" s="187">
        <v>1994149.44</v>
      </c>
      <c r="E34" s="187">
        <v>1994149.44</v>
      </c>
      <c r="F34" s="187"/>
      <c r="G34" s="187"/>
      <c r="H34" s="187"/>
      <c r="I34" s="187"/>
      <c r="J34" s="187"/>
      <c r="K34" s="187"/>
      <c r="L34" s="187"/>
      <c r="M34" s="187"/>
      <c r="N34" s="187"/>
      <c r="O34" s="187"/>
    </row>
    <row r="35" s="181" customFormat="1" ht="18.75" customHeight="1" spans="1:15">
      <c r="A35" s="228" t="s">
        <v>137</v>
      </c>
      <c r="B35" s="229" t="s">
        <v>138</v>
      </c>
      <c r="C35" s="187">
        <v>1994149.44</v>
      </c>
      <c r="D35" s="187">
        <v>1994149.44</v>
      </c>
      <c r="E35" s="187">
        <v>1994149.44</v>
      </c>
      <c r="F35" s="187"/>
      <c r="G35" s="187"/>
      <c r="H35" s="187"/>
      <c r="I35" s="187"/>
      <c r="J35" s="187"/>
      <c r="K35" s="187"/>
      <c r="L35" s="187"/>
      <c r="M35" s="187"/>
      <c r="N35" s="187"/>
      <c r="O35" s="187"/>
    </row>
    <row r="36" ht="18.75" customHeight="1" spans="1:15">
      <c r="A36" s="191" t="s">
        <v>139</v>
      </c>
      <c r="B36" s="192" t="s">
        <v>139</v>
      </c>
      <c r="C36" s="23">
        <v>319947440.95</v>
      </c>
      <c r="D36" s="23">
        <v>44174742.31</v>
      </c>
      <c r="E36" s="23">
        <v>29085092.31</v>
      </c>
      <c r="F36" s="23">
        <v>15089650</v>
      </c>
      <c r="G36" s="23"/>
      <c r="H36" s="23"/>
      <c r="I36" s="23"/>
      <c r="J36" s="23">
        <v>275772698.64</v>
      </c>
      <c r="K36" s="23">
        <v>193210910.74</v>
      </c>
      <c r="L36" s="23">
        <v>23074178</v>
      </c>
      <c r="M36" s="23"/>
      <c r="N36" s="23"/>
      <c r="O36" s="23">
        <v>59487609.9</v>
      </c>
    </row>
  </sheetData>
  <mergeCells count="11">
    <mergeCell ref="A2:O2"/>
    <mergeCell ref="A3:L3"/>
    <mergeCell ref="D4:F4"/>
    <mergeCell ref="J4:O4"/>
    <mergeCell ref="A36:B36"/>
    <mergeCell ref="A4:A5"/>
    <mergeCell ref="B4:B5"/>
    <mergeCell ref="C4:C5"/>
    <mergeCell ref="G4:G5"/>
    <mergeCell ref="H4:H5"/>
    <mergeCell ref="I4:I5"/>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6"/>
  <sheetViews>
    <sheetView showZeros="0" workbookViewId="0">
      <selection activeCell="D30" sqref="D30"/>
    </sheetView>
  </sheetViews>
  <sheetFormatPr defaultColWidth="9.14285714285714" defaultRowHeight="14.25" customHeight="1" outlineLevelCol="3"/>
  <cols>
    <col min="1" max="1" width="39.2857142857143" customWidth="1"/>
    <col min="2" max="2" width="30.8571428571429" customWidth="1"/>
    <col min="3" max="3" width="35.8571428571429" customWidth="1"/>
    <col min="4" max="4" width="29.8571428571429" customWidth="1"/>
    <col min="7" max="7" width="12.8571428571429"/>
  </cols>
  <sheetData>
    <row r="1" ht="19.5" customHeight="1" spans="4:4">
      <c r="D1" s="34" t="s">
        <v>140</v>
      </c>
    </row>
    <row r="2" ht="36" customHeight="1" spans="1:4">
      <c r="A2" s="4" t="str">
        <f>"2025"&amp;"年部门财政拨款收支预算总表"</f>
        <v>2025年部门财政拨款收支预算总表</v>
      </c>
      <c r="B2" s="168"/>
      <c r="C2" s="168"/>
      <c r="D2" s="168"/>
    </row>
    <row r="3" ht="18.75" customHeight="1" spans="1:4">
      <c r="A3" s="6" t="str">
        <f>"单位名称："&amp;"双江拉祜族佤族布朗族傣族自治县人民医院"</f>
        <v>单位名称：双江拉祜族佤族布朗族傣族自治县人民医院</v>
      </c>
      <c r="B3" s="169"/>
      <c r="C3" s="169"/>
      <c r="D3" s="34" t="s">
        <v>1</v>
      </c>
    </row>
    <row r="4" ht="18.75" customHeight="1" spans="1:4">
      <c r="A4" s="11" t="s">
        <v>2</v>
      </c>
      <c r="B4" s="13"/>
      <c r="C4" s="11" t="s">
        <v>3</v>
      </c>
      <c r="D4" s="13"/>
    </row>
    <row r="5" ht="18.75" customHeight="1" spans="1:4">
      <c r="A5" s="26" t="s">
        <v>4</v>
      </c>
      <c r="B5" s="109" t="str">
        <f t="shared" ref="B5:D5" si="0">"2025"&amp;"年预算数"</f>
        <v>2025年预算数</v>
      </c>
      <c r="C5" s="26" t="s">
        <v>141</v>
      </c>
      <c r="D5" s="109" t="str">
        <f t="shared" si="0"/>
        <v>2025年预算数</v>
      </c>
    </row>
    <row r="6" ht="18.75" customHeight="1" spans="1:4">
      <c r="A6" s="28"/>
      <c r="B6" s="17"/>
      <c r="C6" s="28"/>
      <c r="D6" s="17"/>
    </row>
    <row r="7" ht="18.75" customHeight="1" spans="1:4">
      <c r="A7" s="170" t="s">
        <v>142</v>
      </c>
      <c r="B7" s="23">
        <v>32585092.31</v>
      </c>
      <c r="C7" s="171" t="s">
        <v>143</v>
      </c>
      <c r="D7" s="23">
        <v>44174742.31</v>
      </c>
    </row>
    <row r="8" ht="18.75" customHeight="1" spans="1:4">
      <c r="A8" s="172" t="s">
        <v>144</v>
      </c>
      <c r="B8" s="23">
        <v>32585092.31</v>
      </c>
      <c r="C8" s="171" t="s">
        <v>145</v>
      </c>
      <c r="D8" s="23"/>
    </row>
    <row r="9" ht="18.75" customHeight="1" spans="1:4">
      <c r="A9" s="172" t="s">
        <v>146</v>
      </c>
      <c r="B9" s="23"/>
      <c r="C9" s="171" t="s">
        <v>147</v>
      </c>
      <c r="D9" s="23"/>
    </row>
    <row r="10" ht="18.75" customHeight="1" spans="1:4">
      <c r="A10" s="172" t="s">
        <v>148</v>
      </c>
      <c r="B10" s="23"/>
      <c r="C10" s="171" t="s">
        <v>149</v>
      </c>
      <c r="D10" s="23"/>
    </row>
    <row r="11" ht="18.75" customHeight="1" spans="1:4">
      <c r="A11" s="172" t="s">
        <v>150</v>
      </c>
      <c r="B11" s="23">
        <v>11589650</v>
      </c>
      <c r="C11" s="171" t="s">
        <v>151</v>
      </c>
      <c r="D11" s="23"/>
    </row>
    <row r="12" ht="18.75" customHeight="1" spans="1:4">
      <c r="A12" s="172" t="s">
        <v>144</v>
      </c>
      <c r="B12" s="23">
        <v>11589650</v>
      </c>
      <c r="C12" s="171" t="s">
        <v>152</v>
      </c>
      <c r="D12" s="23"/>
    </row>
    <row r="13" ht="18.75" customHeight="1" spans="1:4">
      <c r="A13" s="172" t="s">
        <v>146</v>
      </c>
      <c r="B13" s="23"/>
      <c r="C13" s="171" t="s">
        <v>153</v>
      </c>
      <c r="D13" s="23"/>
    </row>
    <row r="14" ht="18.75" customHeight="1" spans="1:4">
      <c r="A14" s="172" t="s">
        <v>148</v>
      </c>
      <c r="B14" s="23"/>
      <c r="C14" s="171" t="s">
        <v>154</v>
      </c>
      <c r="D14" s="23"/>
    </row>
    <row r="15" ht="18.75" customHeight="1" spans="1:4">
      <c r="A15" s="173"/>
      <c r="B15" s="23"/>
      <c r="C15" s="174" t="s">
        <v>155</v>
      </c>
      <c r="D15" s="175">
        <v>5038191.3</v>
      </c>
    </row>
    <row r="16" ht="18.75" customHeight="1" spans="1:4">
      <c r="A16" s="176"/>
      <c r="B16" s="23"/>
      <c r="C16" s="21" t="s">
        <v>156</v>
      </c>
      <c r="D16" s="23">
        <v>36942401.57</v>
      </c>
    </row>
    <row r="17" ht="18.75" customHeight="1" spans="1:4">
      <c r="A17" s="177"/>
      <c r="B17" s="23"/>
      <c r="C17" s="21" t="s">
        <v>157</v>
      </c>
      <c r="D17" s="23"/>
    </row>
    <row r="18" ht="18.75" customHeight="1" spans="1:4">
      <c r="A18" s="177"/>
      <c r="B18" s="23"/>
      <c r="C18" s="21" t="s">
        <v>158</v>
      </c>
      <c r="D18" s="23">
        <v>200000</v>
      </c>
    </row>
    <row r="19" ht="18.75" customHeight="1" spans="1:4">
      <c r="A19" s="177"/>
      <c r="B19" s="23"/>
      <c r="C19" s="21" t="s">
        <v>159</v>
      </c>
      <c r="D19" s="23"/>
    </row>
    <row r="20" ht="18.75" customHeight="1" spans="1:4">
      <c r="A20" s="177"/>
      <c r="B20" s="23"/>
      <c r="C20" s="21" t="s">
        <v>160</v>
      </c>
      <c r="D20" s="23"/>
    </row>
    <row r="21" ht="18.75" customHeight="1" spans="1:4">
      <c r="A21" s="177"/>
      <c r="B21" s="23"/>
      <c r="C21" s="21" t="s">
        <v>161</v>
      </c>
      <c r="D21" s="23"/>
    </row>
    <row r="22" ht="18.75" customHeight="1" spans="1:4">
      <c r="A22" s="177"/>
      <c r="B22" s="23"/>
      <c r="C22" s="21" t="s">
        <v>162</v>
      </c>
      <c r="D22" s="23"/>
    </row>
    <row r="23" ht="18.75" customHeight="1" spans="1:4">
      <c r="A23" s="177"/>
      <c r="B23" s="23"/>
      <c r="C23" s="21" t="s">
        <v>163</v>
      </c>
      <c r="D23" s="23"/>
    </row>
    <row r="24" ht="18.75" customHeight="1" spans="1:4">
      <c r="A24" s="177"/>
      <c r="B24" s="23"/>
      <c r="C24" s="21" t="s">
        <v>164</v>
      </c>
      <c r="D24" s="23"/>
    </row>
    <row r="25" ht="18.75" customHeight="1" spans="1:4">
      <c r="A25" s="177"/>
      <c r="B25" s="23"/>
      <c r="C25" s="21" t="s">
        <v>165</v>
      </c>
      <c r="D25" s="23"/>
    </row>
    <row r="26" ht="18.75" customHeight="1" spans="1:4">
      <c r="A26" s="177"/>
      <c r="B26" s="23"/>
      <c r="C26" s="21" t="s">
        <v>166</v>
      </c>
      <c r="D26" s="23">
        <v>1994149.44</v>
      </c>
    </row>
    <row r="27" ht="18.75" customHeight="1" spans="1:4">
      <c r="A27" s="173"/>
      <c r="B27" s="23"/>
      <c r="C27" s="21" t="s">
        <v>167</v>
      </c>
      <c r="D27" s="23"/>
    </row>
    <row r="28" ht="18.75" customHeight="1" spans="1:4">
      <c r="A28" s="176"/>
      <c r="B28" s="23"/>
      <c r="C28" s="21" t="s">
        <v>168</v>
      </c>
      <c r="D28" s="23"/>
    </row>
    <row r="29" ht="18.75" customHeight="1" spans="1:4">
      <c r="A29" s="177"/>
      <c r="B29" s="23"/>
      <c r="C29" s="21" t="s">
        <v>169</v>
      </c>
      <c r="D29" s="23"/>
    </row>
    <row r="30" ht="18.75" customHeight="1" spans="1:4">
      <c r="A30" s="177"/>
      <c r="B30" s="23"/>
      <c r="C30" s="21" t="s">
        <v>170</v>
      </c>
      <c r="D30" s="23"/>
    </row>
    <row r="31" ht="18.75" customHeight="1" spans="1:4">
      <c r="A31" s="177"/>
      <c r="B31" s="23"/>
      <c r="C31" s="21" t="s">
        <v>171</v>
      </c>
      <c r="D31" s="23"/>
    </row>
    <row r="32" ht="18.75" customHeight="1" spans="1:4">
      <c r="A32" s="177"/>
      <c r="B32" s="23"/>
      <c r="C32" s="21" t="s">
        <v>172</v>
      </c>
      <c r="D32" s="23"/>
    </row>
    <row r="33" ht="18.75" customHeight="1" spans="1:4">
      <c r="A33" s="177"/>
      <c r="B33" s="23"/>
      <c r="C33" s="21" t="s">
        <v>173</v>
      </c>
      <c r="D33" s="23"/>
    </row>
    <row r="34" ht="18.75" customHeight="1" spans="1:4">
      <c r="A34" s="173"/>
      <c r="B34" s="178"/>
      <c r="C34" s="21" t="s">
        <v>174</v>
      </c>
      <c r="D34" s="178"/>
    </row>
    <row r="35" ht="18.75" customHeight="1" spans="1:4">
      <c r="A35" s="173"/>
      <c r="B35" s="23"/>
      <c r="C35" s="179" t="s">
        <v>175</v>
      </c>
      <c r="D35" s="23"/>
    </row>
    <row r="36" ht="18.75" customHeight="1" spans="1:4">
      <c r="A36" s="176" t="s">
        <v>176</v>
      </c>
      <c r="B36" s="180">
        <v>44174742.31</v>
      </c>
      <c r="C36" s="173" t="s">
        <v>52</v>
      </c>
      <c r="D36" s="180">
        <v>44174742.31</v>
      </c>
    </row>
  </sheetData>
  <mergeCells count="8">
    <mergeCell ref="A2:D2"/>
    <mergeCell ref="A3:B3"/>
    <mergeCell ref="A4:B4"/>
    <mergeCell ref="C4:D4"/>
    <mergeCell ref="A5:A6"/>
    <mergeCell ref="B5:B6"/>
    <mergeCell ref="C5:C6"/>
    <mergeCell ref="D5:D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34"/>
  <sheetViews>
    <sheetView showZeros="0" workbookViewId="0">
      <selection activeCell="H9" sqref="H9"/>
    </sheetView>
  </sheetViews>
  <sheetFormatPr defaultColWidth="9.14285714285714" defaultRowHeight="14.25" customHeight="1" outlineLevelCol="6"/>
  <cols>
    <col min="1" max="1" width="20.1428571428571" customWidth="1"/>
    <col min="2" max="2" width="44" customWidth="1"/>
    <col min="3" max="3" width="24.2857142857143" customWidth="1"/>
    <col min="4" max="4" width="20.4285714285714" customWidth="1"/>
    <col min="5" max="7" width="24.2857142857143" customWidth="1"/>
  </cols>
  <sheetData>
    <row r="1" customHeight="1" spans="1:7">
      <c r="A1" s="159"/>
      <c r="B1" s="159"/>
      <c r="C1" s="159"/>
      <c r="D1" s="51"/>
      <c r="E1" s="159"/>
      <c r="F1" s="56"/>
      <c r="G1" s="34" t="s">
        <v>177</v>
      </c>
    </row>
    <row r="2" ht="39" customHeight="1" spans="1:7">
      <c r="A2" s="4" t="str">
        <f>"2025"&amp;"年一般公共预算支出预算表（按功能科目分类）"</f>
        <v>2025年一般公共预算支出预算表（按功能科目分类）</v>
      </c>
      <c r="B2" s="108"/>
      <c r="C2" s="108"/>
      <c r="D2" s="108"/>
      <c r="E2" s="108"/>
      <c r="F2" s="108"/>
      <c r="G2" s="108"/>
    </row>
    <row r="3" ht="18.75" customHeight="1" spans="1:7">
      <c r="A3" s="6" t="str">
        <f>"单位名称："&amp;"双江拉祜族佤族布朗族傣族自治县人民医院"</f>
        <v>单位名称：双江拉祜族佤族布朗族傣族自治县人民医院</v>
      </c>
      <c r="B3" s="160"/>
      <c r="C3" s="51"/>
      <c r="D3" s="51"/>
      <c r="E3" s="51"/>
      <c r="F3" s="56"/>
      <c r="G3" s="34" t="s">
        <v>1</v>
      </c>
    </row>
    <row r="4" ht="18.75" customHeight="1" spans="1:7">
      <c r="A4" s="161" t="s">
        <v>178</v>
      </c>
      <c r="B4" s="162"/>
      <c r="C4" s="109" t="s">
        <v>56</v>
      </c>
      <c r="D4" s="138" t="s">
        <v>75</v>
      </c>
      <c r="E4" s="12"/>
      <c r="F4" s="13"/>
      <c r="G4" s="130" t="s">
        <v>76</v>
      </c>
    </row>
    <row r="5" ht="18.75" customHeight="1" spans="1:7">
      <c r="A5" s="163" t="s">
        <v>73</v>
      </c>
      <c r="B5" s="163" t="s">
        <v>74</v>
      </c>
      <c r="C5" s="28"/>
      <c r="D5" s="150" t="s">
        <v>58</v>
      </c>
      <c r="E5" s="150" t="s">
        <v>179</v>
      </c>
      <c r="F5" s="150" t="s">
        <v>180</v>
      </c>
      <c r="G5" s="96"/>
    </row>
    <row r="6" ht="18.75" customHeight="1" spans="1:7">
      <c r="A6" s="164" t="s">
        <v>181</v>
      </c>
      <c r="B6" s="164" t="s">
        <v>182</v>
      </c>
      <c r="C6" s="164" t="s">
        <v>183</v>
      </c>
      <c r="D6" s="165">
        <v>4</v>
      </c>
      <c r="E6" s="166" t="s">
        <v>184</v>
      </c>
      <c r="F6" s="166" t="s">
        <v>185</v>
      </c>
      <c r="G6" s="164" t="s">
        <v>186</v>
      </c>
    </row>
    <row r="7" ht="18.75" customHeight="1" spans="1:7">
      <c r="A7" s="123" t="s">
        <v>84</v>
      </c>
      <c r="B7" s="123" t="s">
        <v>85</v>
      </c>
      <c r="C7" s="23">
        <v>5038191.3</v>
      </c>
      <c r="D7" s="23">
        <v>5038191.3</v>
      </c>
      <c r="E7" s="23">
        <v>4995191.3</v>
      </c>
      <c r="F7" s="23">
        <v>43000</v>
      </c>
      <c r="G7" s="23"/>
    </row>
    <row r="8" ht="18.75" customHeight="1" spans="1:7">
      <c r="A8" s="167" t="s">
        <v>86</v>
      </c>
      <c r="B8" s="167" t="s">
        <v>87</v>
      </c>
      <c r="C8" s="23">
        <v>4921865.92</v>
      </c>
      <c r="D8" s="23">
        <v>4921865.92</v>
      </c>
      <c r="E8" s="23">
        <v>4878865.92</v>
      </c>
      <c r="F8" s="23">
        <v>43000</v>
      </c>
      <c r="G8" s="23"/>
    </row>
    <row r="9" ht="18.75" customHeight="1" spans="1:7">
      <c r="A9" s="125" t="s">
        <v>88</v>
      </c>
      <c r="B9" s="125" t="s">
        <v>89</v>
      </c>
      <c r="C9" s="23">
        <v>2263000</v>
      </c>
      <c r="D9" s="23">
        <v>2263000</v>
      </c>
      <c r="E9" s="23">
        <v>2220000</v>
      </c>
      <c r="F9" s="23">
        <v>43000</v>
      </c>
      <c r="G9" s="23"/>
    </row>
    <row r="10" ht="18.75" customHeight="1" spans="1:7">
      <c r="A10" s="125" t="s">
        <v>90</v>
      </c>
      <c r="B10" s="125" t="s">
        <v>91</v>
      </c>
      <c r="C10" s="23">
        <v>2658865.92</v>
      </c>
      <c r="D10" s="23">
        <v>2658865.92</v>
      </c>
      <c r="E10" s="23">
        <v>2658865.92</v>
      </c>
      <c r="F10" s="23"/>
      <c r="G10" s="23"/>
    </row>
    <row r="11" ht="18.75" customHeight="1" spans="1:7">
      <c r="A11" s="167" t="s">
        <v>94</v>
      </c>
      <c r="B11" s="167" t="s">
        <v>95</v>
      </c>
      <c r="C11" s="23">
        <v>116325.38</v>
      </c>
      <c r="D11" s="23">
        <v>116325.38</v>
      </c>
      <c r="E11" s="23">
        <v>116325.38</v>
      </c>
      <c r="F11" s="23"/>
      <c r="G11" s="23"/>
    </row>
    <row r="12" ht="18.75" customHeight="1" spans="1:7">
      <c r="A12" s="125" t="s">
        <v>96</v>
      </c>
      <c r="B12" s="125" t="s">
        <v>95</v>
      </c>
      <c r="C12" s="23">
        <v>116325.38</v>
      </c>
      <c r="D12" s="23">
        <v>116325.38</v>
      </c>
      <c r="E12" s="23">
        <v>116325.38</v>
      </c>
      <c r="F12" s="23"/>
      <c r="G12" s="23"/>
    </row>
    <row r="13" ht="18.75" customHeight="1" spans="1:7">
      <c r="A13" s="123" t="s">
        <v>97</v>
      </c>
      <c r="B13" s="123" t="s">
        <v>98</v>
      </c>
      <c r="C13" s="23">
        <v>36942401.57</v>
      </c>
      <c r="D13" s="23">
        <v>22052751.57</v>
      </c>
      <c r="E13" s="23">
        <v>22052751.57</v>
      </c>
      <c r="F13" s="23"/>
      <c r="G13" s="23">
        <v>14889650</v>
      </c>
    </row>
    <row r="14" ht="18.75" customHeight="1" spans="1:7">
      <c r="A14" s="167" t="s">
        <v>99</v>
      </c>
      <c r="B14" s="167" t="s">
        <v>100</v>
      </c>
      <c r="C14" s="23">
        <v>34546912</v>
      </c>
      <c r="D14" s="23">
        <v>20619912</v>
      </c>
      <c r="E14" s="23">
        <v>20619912</v>
      </c>
      <c r="F14" s="23"/>
      <c r="G14" s="23">
        <v>13927000</v>
      </c>
    </row>
    <row r="15" ht="18.75" customHeight="1" spans="1:7">
      <c r="A15" s="125" t="s">
        <v>101</v>
      </c>
      <c r="B15" s="125" t="s">
        <v>102</v>
      </c>
      <c r="C15" s="23">
        <v>33886912</v>
      </c>
      <c r="D15" s="23">
        <v>20619912</v>
      </c>
      <c r="E15" s="23">
        <v>20619912</v>
      </c>
      <c r="F15" s="23"/>
      <c r="G15" s="23">
        <v>13267000</v>
      </c>
    </row>
    <row r="16" ht="18.75" customHeight="1" spans="1:7">
      <c r="A16" s="125" t="s">
        <v>103</v>
      </c>
      <c r="B16" s="125" t="s">
        <v>104</v>
      </c>
      <c r="C16" s="23">
        <v>660000</v>
      </c>
      <c r="D16" s="23"/>
      <c r="E16" s="23"/>
      <c r="F16" s="23"/>
      <c r="G16" s="23">
        <v>660000</v>
      </c>
    </row>
    <row r="17" ht="18.75" customHeight="1" spans="1:7">
      <c r="A17" s="167" t="s">
        <v>105</v>
      </c>
      <c r="B17" s="167" t="s">
        <v>106</v>
      </c>
      <c r="C17" s="23">
        <v>760890</v>
      </c>
      <c r="D17" s="23"/>
      <c r="E17" s="23"/>
      <c r="F17" s="23"/>
      <c r="G17" s="23">
        <v>760890</v>
      </c>
    </row>
    <row r="18" ht="18.75" customHeight="1" spans="1:7">
      <c r="A18" s="125" t="s">
        <v>107</v>
      </c>
      <c r="B18" s="125" t="s">
        <v>108</v>
      </c>
      <c r="C18" s="23">
        <v>260890</v>
      </c>
      <c r="D18" s="23"/>
      <c r="E18" s="23"/>
      <c r="F18" s="23"/>
      <c r="G18" s="23">
        <v>260890</v>
      </c>
    </row>
    <row r="19" ht="18.75" customHeight="1" spans="1:7">
      <c r="A19" s="125" t="s">
        <v>109</v>
      </c>
      <c r="B19" s="125" t="s">
        <v>110</v>
      </c>
      <c r="C19" s="23">
        <v>500000</v>
      </c>
      <c r="D19" s="23"/>
      <c r="E19" s="23"/>
      <c r="F19" s="23"/>
      <c r="G19" s="23">
        <v>500000</v>
      </c>
    </row>
    <row r="20" ht="18.75" customHeight="1" spans="1:7">
      <c r="A20" s="167" t="s">
        <v>111</v>
      </c>
      <c r="B20" s="167" t="s">
        <v>112</v>
      </c>
      <c r="C20" s="23">
        <v>1432839.57</v>
      </c>
      <c r="D20" s="23">
        <v>1432839.57</v>
      </c>
      <c r="E20" s="23">
        <v>1432839.57</v>
      </c>
      <c r="F20" s="23"/>
      <c r="G20" s="23"/>
    </row>
    <row r="21" ht="18.75" customHeight="1" spans="1:7">
      <c r="A21" s="125" t="s">
        <v>115</v>
      </c>
      <c r="B21" s="125" t="s">
        <v>116</v>
      </c>
      <c r="C21" s="23">
        <v>1179871.75</v>
      </c>
      <c r="D21" s="23">
        <v>1179871.75</v>
      </c>
      <c r="E21" s="23">
        <v>1179871.75</v>
      </c>
      <c r="F21" s="23"/>
      <c r="G21" s="23"/>
    </row>
    <row r="22" ht="18.75" customHeight="1" spans="1:7">
      <c r="A22" s="125" t="s">
        <v>117</v>
      </c>
      <c r="B22" s="125" t="s">
        <v>118</v>
      </c>
      <c r="C22" s="23">
        <v>156000</v>
      </c>
      <c r="D22" s="23">
        <v>156000</v>
      </c>
      <c r="E22" s="23">
        <v>156000</v>
      </c>
      <c r="F22" s="23"/>
      <c r="G22" s="23"/>
    </row>
    <row r="23" ht="18.75" customHeight="1" spans="1:7">
      <c r="A23" s="125" t="s">
        <v>119</v>
      </c>
      <c r="B23" s="125" t="s">
        <v>120</v>
      </c>
      <c r="C23" s="23">
        <v>96967.82</v>
      </c>
      <c r="D23" s="23">
        <v>96967.82</v>
      </c>
      <c r="E23" s="23">
        <v>96967.82</v>
      </c>
      <c r="F23" s="23"/>
      <c r="G23" s="23"/>
    </row>
    <row r="24" ht="18.75" customHeight="1" spans="1:7">
      <c r="A24" s="167" t="s">
        <v>121</v>
      </c>
      <c r="B24" s="167" t="s">
        <v>122</v>
      </c>
      <c r="C24" s="23">
        <v>86560</v>
      </c>
      <c r="D24" s="23"/>
      <c r="E24" s="23"/>
      <c r="F24" s="23"/>
      <c r="G24" s="23">
        <v>86560</v>
      </c>
    </row>
    <row r="25" ht="18.75" customHeight="1" spans="1:7">
      <c r="A25" s="125" t="s">
        <v>123</v>
      </c>
      <c r="B25" s="125" t="s">
        <v>124</v>
      </c>
      <c r="C25" s="23">
        <v>86560</v>
      </c>
      <c r="D25" s="23"/>
      <c r="E25" s="23"/>
      <c r="F25" s="23"/>
      <c r="G25" s="23">
        <v>86560</v>
      </c>
    </row>
    <row r="26" ht="18.75" customHeight="1" spans="1:7">
      <c r="A26" s="167" t="s">
        <v>125</v>
      </c>
      <c r="B26" s="167" t="s">
        <v>126</v>
      </c>
      <c r="C26" s="23">
        <v>115200</v>
      </c>
      <c r="D26" s="23"/>
      <c r="E26" s="23"/>
      <c r="F26" s="23"/>
      <c r="G26" s="23">
        <v>115200</v>
      </c>
    </row>
    <row r="27" ht="18.75" customHeight="1" spans="1:7">
      <c r="A27" s="125" t="s">
        <v>127</v>
      </c>
      <c r="B27" s="125" t="s">
        <v>126</v>
      </c>
      <c r="C27" s="23">
        <v>115200</v>
      </c>
      <c r="D27" s="23"/>
      <c r="E27" s="23"/>
      <c r="F27" s="23"/>
      <c r="G27" s="23">
        <v>115200</v>
      </c>
    </row>
    <row r="28" ht="18.75" customHeight="1" spans="1:7">
      <c r="A28" s="123" t="s">
        <v>128</v>
      </c>
      <c r="B28" s="123" t="s">
        <v>129</v>
      </c>
      <c r="C28" s="23">
        <v>200000</v>
      </c>
      <c r="D28" s="23"/>
      <c r="E28" s="23"/>
      <c r="F28" s="23"/>
      <c r="G28" s="23">
        <v>200000</v>
      </c>
    </row>
    <row r="29" ht="18.75" customHeight="1" spans="1:7">
      <c r="A29" s="167" t="s">
        <v>130</v>
      </c>
      <c r="B29" s="167" t="s">
        <v>131</v>
      </c>
      <c r="C29" s="23">
        <v>200000</v>
      </c>
      <c r="D29" s="23"/>
      <c r="E29" s="23"/>
      <c r="F29" s="23"/>
      <c r="G29" s="23">
        <v>200000</v>
      </c>
    </row>
    <row r="30" ht="18.75" customHeight="1" spans="1:7">
      <c r="A30" s="125" t="s">
        <v>132</v>
      </c>
      <c r="B30" s="125" t="s">
        <v>131</v>
      </c>
      <c r="C30" s="23">
        <v>200000</v>
      </c>
      <c r="D30" s="23"/>
      <c r="E30" s="23"/>
      <c r="F30" s="23"/>
      <c r="G30" s="23">
        <v>200000</v>
      </c>
    </row>
    <row r="31" ht="18.75" customHeight="1" spans="1:7">
      <c r="A31" s="123" t="s">
        <v>133</v>
      </c>
      <c r="B31" s="123" t="s">
        <v>134</v>
      </c>
      <c r="C31" s="23">
        <v>1994149.44</v>
      </c>
      <c r="D31" s="23">
        <v>1994149.44</v>
      </c>
      <c r="E31" s="23">
        <v>1994149.44</v>
      </c>
      <c r="F31" s="23"/>
      <c r="G31" s="23"/>
    </row>
    <row r="32" ht="18.75" customHeight="1" spans="1:7">
      <c r="A32" s="167" t="s">
        <v>135</v>
      </c>
      <c r="B32" s="167" t="s">
        <v>136</v>
      </c>
      <c r="C32" s="23">
        <v>1994149.44</v>
      </c>
      <c r="D32" s="23">
        <v>1994149.44</v>
      </c>
      <c r="E32" s="23">
        <v>1994149.44</v>
      </c>
      <c r="F32" s="23"/>
      <c r="G32" s="23"/>
    </row>
    <row r="33" ht="18.75" customHeight="1" spans="1:7">
      <c r="A33" s="125" t="s">
        <v>137</v>
      </c>
      <c r="B33" s="125" t="s">
        <v>138</v>
      </c>
      <c r="C33" s="23">
        <v>1994149.44</v>
      </c>
      <c r="D33" s="23">
        <v>1994149.44</v>
      </c>
      <c r="E33" s="23">
        <v>1994149.44</v>
      </c>
      <c r="F33" s="23"/>
      <c r="G33" s="23"/>
    </row>
    <row r="34" ht="18.75" customHeight="1" spans="1:7">
      <c r="A34" s="47" t="s">
        <v>56</v>
      </c>
      <c r="B34" s="47"/>
      <c r="C34" s="23">
        <v>44174742.31</v>
      </c>
      <c r="D34" s="23">
        <v>29085092.31</v>
      </c>
      <c r="E34" s="23">
        <v>29042092.31</v>
      </c>
      <c r="F34" s="23">
        <v>43000</v>
      </c>
      <c r="G34" s="23">
        <v>15089650</v>
      </c>
    </row>
  </sheetData>
  <mergeCells count="7">
    <mergeCell ref="A2:G2"/>
    <mergeCell ref="A3:E3"/>
    <mergeCell ref="A4:B4"/>
    <mergeCell ref="D4:F4"/>
    <mergeCell ref="A34:B34"/>
    <mergeCell ref="C4:C5"/>
    <mergeCell ref="G4:G5"/>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1"/>
  <sheetViews>
    <sheetView showZeros="0" workbookViewId="0">
      <selection activeCell="F29" sqref="F29"/>
    </sheetView>
  </sheetViews>
  <sheetFormatPr defaultColWidth="9.14285714285714" defaultRowHeight="14.25" customHeight="1" outlineLevelCol="6"/>
  <cols>
    <col min="1" max="1" width="23.5714285714286" customWidth="1"/>
    <col min="2" max="7" width="22.8571428571429" customWidth="1"/>
  </cols>
  <sheetData>
    <row r="1" ht="15" customHeight="1" spans="1:7">
      <c r="A1" s="145"/>
      <c r="B1" s="146"/>
      <c r="C1" s="146"/>
      <c r="D1" s="147"/>
      <c r="G1" s="148" t="s">
        <v>187</v>
      </c>
    </row>
    <row r="2" ht="39" customHeight="1" spans="1:7">
      <c r="A2" s="136" t="str">
        <f>"2025"&amp;"年“三公”经费支出预算表"</f>
        <v>2025年“三公”经费支出预算表</v>
      </c>
      <c r="B2" s="71"/>
      <c r="C2" s="71"/>
      <c r="D2" s="71"/>
      <c r="E2" s="71"/>
      <c r="F2" s="71"/>
      <c r="G2" s="71"/>
    </row>
    <row r="3" ht="18.75" customHeight="1" spans="1:7">
      <c r="A3" s="36" t="str">
        <f>"单位名称："&amp;"双江拉祜族佤族布朗族傣族自治县人民医院"</f>
        <v>单位名称：双江拉祜族佤族布朗族傣族自治县人民医院</v>
      </c>
      <c r="B3" s="146"/>
      <c r="C3" s="146"/>
      <c r="D3" s="67"/>
      <c r="E3" s="2"/>
      <c r="G3" s="148" t="s">
        <v>188</v>
      </c>
    </row>
    <row r="4" ht="18.75" customHeight="1" spans="1:7">
      <c r="A4" s="9" t="s">
        <v>189</v>
      </c>
      <c r="B4" s="9" t="s">
        <v>190</v>
      </c>
      <c r="C4" s="26" t="s">
        <v>191</v>
      </c>
      <c r="D4" s="11" t="s">
        <v>192</v>
      </c>
      <c r="E4" s="12"/>
      <c r="F4" s="13"/>
      <c r="G4" s="26" t="s">
        <v>193</v>
      </c>
    </row>
    <row r="5" ht="18.75" customHeight="1" spans="1:7">
      <c r="A5" s="16"/>
      <c r="B5" s="149"/>
      <c r="C5" s="28"/>
      <c r="D5" s="150" t="s">
        <v>58</v>
      </c>
      <c r="E5" s="150" t="s">
        <v>194</v>
      </c>
      <c r="F5" s="150" t="s">
        <v>195</v>
      </c>
      <c r="G5" s="28"/>
    </row>
    <row r="6" ht="18.75" customHeight="1" spans="1:7">
      <c r="A6" s="151" t="s">
        <v>56</v>
      </c>
      <c r="B6" s="152">
        <v>1</v>
      </c>
      <c r="C6" s="153">
        <v>2</v>
      </c>
      <c r="D6" s="154">
        <v>3</v>
      </c>
      <c r="E6" s="154">
        <v>4</v>
      </c>
      <c r="F6" s="154">
        <v>5</v>
      </c>
      <c r="G6" s="153">
        <v>6</v>
      </c>
    </row>
    <row r="7" ht="18.75" customHeight="1" spans="1:7">
      <c r="A7" s="151" t="s">
        <v>56</v>
      </c>
      <c r="B7" s="155">
        <v>526000</v>
      </c>
      <c r="C7" s="155"/>
      <c r="D7" s="155">
        <v>474000</v>
      </c>
      <c r="E7" s="155"/>
      <c r="F7" s="155">
        <v>474000</v>
      </c>
      <c r="G7" s="155">
        <v>52000</v>
      </c>
    </row>
    <row r="8" ht="18.75" customHeight="1" spans="1:7">
      <c r="A8" s="156" t="s">
        <v>196</v>
      </c>
      <c r="B8" s="155"/>
      <c r="C8" s="155"/>
      <c r="D8" s="155"/>
      <c r="E8" s="155"/>
      <c r="F8" s="155"/>
      <c r="G8" s="155"/>
    </row>
    <row r="9" ht="18.75" customHeight="1" spans="1:7">
      <c r="A9" s="156" t="s">
        <v>197</v>
      </c>
      <c r="B9" s="155"/>
      <c r="C9" s="155"/>
      <c r="D9" s="155"/>
      <c r="E9" s="155"/>
      <c r="F9" s="155"/>
      <c r="G9" s="155"/>
    </row>
    <row r="10" ht="18.75" customHeight="1" spans="1:7">
      <c r="A10" s="156" t="s">
        <v>198</v>
      </c>
      <c r="B10" s="155"/>
      <c r="C10" s="155"/>
      <c r="D10" s="155"/>
      <c r="E10" s="155"/>
      <c r="F10" s="155"/>
      <c r="G10" s="155"/>
    </row>
    <row r="11" s="144" customFormat="1" ht="18.75" customHeight="1" spans="1:7">
      <c r="A11" s="157" t="s">
        <v>199</v>
      </c>
      <c r="B11" s="158">
        <v>526000</v>
      </c>
      <c r="C11" s="158"/>
      <c r="D11" s="158">
        <v>474000</v>
      </c>
      <c r="E11" s="158"/>
      <c r="F11" s="158">
        <v>474000</v>
      </c>
      <c r="G11" s="158">
        <v>52000</v>
      </c>
    </row>
  </sheetData>
  <mergeCells count="7">
    <mergeCell ref="A2:G2"/>
    <mergeCell ref="A3:D3"/>
    <mergeCell ref="D4:F4"/>
    <mergeCell ref="A4:A6"/>
    <mergeCell ref="B4:B5"/>
    <mergeCell ref="C4:C5"/>
    <mergeCell ref="G4:G5"/>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29"/>
  <sheetViews>
    <sheetView showZeros="0" topLeftCell="E1" workbookViewId="0">
      <selection activeCell="B10" sqref="B10"/>
    </sheetView>
  </sheetViews>
  <sheetFormatPr defaultColWidth="9.14285714285714" defaultRowHeight="14.25" customHeight="1"/>
  <cols>
    <col min="1" max="1" width="32.8571428571429" customWidth="1"/>
    <col min="2" max="2" width="25.4285714285714" customWidth="1"/>
    <col min="3" max="3" width="26.5714285714286" customWidth="1"/>
    <col min="4" max="4" width="10.1428571428571" customWidth="1"/>
    <col min="5" max="5" width="17.5714285714286" customWidth="1"/>
    <col min="6" max="6" width="10.2857142857143" customWidth="1"/>
    <col min="7" max="7" width="23" customWidth="1"/>
    <col min="8" max="21" width="19.8571428571429" customWidth="1"/>
    <col min="22" max="23" width="20" customWidth="1"/>
  </cols>
  <sheetData>
    <row r="1" ht="18.75" customHeight="1" spans="2:23">
      <c r="B1" s="134"/>
      <c r="D1" s="135"/>
      <c r="E1" s="135"/>
      <c r="F1" s="135"/>
      <c r="G1" s="135"/>
      <c r="H1" s="68"/>
      <c r="I1" s="68"/>
      <c r="J1" s="68"/>
      <c r="K1" s="68"/>
      <c r="L1" s="68"/>
      <c r="M1" s="68"/>
      <c r="N1" s="2"/>
      <c r="O1" s="2"/>
      <c r="P1" s="2"/>
      <c r="Q1" s="68"/>
      <c r="U1" s="134"/>
      <c r="W1" s="33" t="s">
        <v>200</v>
      </c>
    </row>
    <row r="2" ht="39.75" customHeight="1" spans="1:23">
      <c r="A2" s="136" t="str">
        <f>"2025"&amp;"年部门基本支出预算表"</f>
        <v>2025年部门基本支出预算表</v>
      </c>
      <c r="B2" s="71"/>
      <c r="C2" s="71"/>
      <c r="D2" s="71"/>
      <c r="E2" s="71"/>
      <c r="F2" s="71"/>
      <c r="G2" s="71"/>
      <c r="H2" s="71"/>
      <c r="I2" s="71"/>
      <c r="J2" s="71"/>
      <c r="K2" s="71"/>
      <c r="L2" s="71"/>
      <c r="M2" s="71"/>
      <c r="N2" s="5"/>
      <c r="O2" s="5"/>
      <c r="P2" s="5"/>
      <c r="Q2" s="71"/>
      <c r="R2" s="71"/>
      <c r="S2" s="71"/>
      <c r="T2" s="71"/>
      <c r="U2" s="71"/>
      <c r="V2" s="71"/>
      <c r="W2" s="71"/>
    </row>
    <row r="3" ht="18.75" customHeight="1" spans="1:23">
      <c r="A3" s="6" t="str">
        <f>"单位名称："&amp;"双江拉祜族佤族布朗族傣族自治县人民医院"</f>
        <v>单位名称：双江拉祜族佤族布朗族傣族自治县人民医院</v>
      </c>
      <c r="B3" s="137"/>
      <c r="C3" s="137"/>
      <c r="D3" s="137"/>
      <c r="E3" s="137"/>
      <c r="F3" s="137"/>
      <c r="G3" s="137"/>
      <c r="H3" s="73"/>
      <c r="I3" s="73"/>
      <c r="J3" s="73"/>
      <c r="K3" s="73"/>
      <c r="L3" s="73"/>
      <c r="M3" s="73"/>
      <c r="N3" s="8"/>
      <c r="O3" s="8"/>
      <c r="P3" s="8"/>
      <c r="Q3" s="73"/>
      <c r="U3" s="134"/>
      <c r="W3" s="33" t="s">
        <v>188</v>
      </c>
    </row>
    <row r="4" ht="18.75" customHeight="1" spans="1:23">
      <c r="A4" s="9" t="s">
        <v>201</v>
      </c>
      <c r="B4" s="9" t="s">
        <v>202</v>
      </c>
      <c r="C4" s="9" t="s">
        <v>203</v>
      </c>
      <c r="D4" s="9" t="s">
        <v>204</v>
      </c>
      <c r="E4" s="9" t="s">
        <v>205</v>
      </c>
      <c r="F4" s="9" t="s">
        <v>206</v>
      </c>
      <c r="G4" s="9" t="s">
        <v>207</v>
      </c>
      <c r="H4" s="138" t="s">
        <v>208</v>
      </c>
      <c r="I4" s="91" t="s">
        <v>208</v>
      </c>
      <c r="J4" s="91"/>
      <c r="K4" s="91"/>
      <c r="L4" s="91"/>
      <c r="M4" s="91"/>
      <c r="N4" s="12"/>
      <c r="O4" s="12"/>
      <c r="P4" s="12"/>
      <c r="Q4" s="76" t="s">
        <v>62</v>
      </c>
      <c r="R4" s="91" t="s">
        <v>78</v>
      </c>
      <c r="S4" s="91"/>
      <c r="T4" s="91"/>
      <c r="U4" s="91"/>
      <c r="V4" s="91"/>
      <c r="W4" s="141"/>
    </row>
    <row r="5" ht="18.75" customHeight="1" spans="1:23">
      <c r="A5" s="14"/>
      <c r="B5" s="132"/>
      <c r="C5" s="14"/>
      <c r="D5" s="14"/>
      <c r="E5" s="14"/>
      <c r="F5" s="14"/>
      <c r="G5" s="14"/>
      <c r="H5" s="109" t="s">
        <v>209</v>
      </c>
      <c r="I5" s="138" t="s">
        <v>59</v>
      </c>
      <c r="J5" s="91"/>
      <c r="K5" s="91"/>
      <c r="L5" s="91"/>
      <c r="M5" s="141"/>
      <c r="N5" s="11" t="s">
        <v>210</v>
      </c>
      <c r="O5" s="12"/>
      <c r="P5" s="13"/>
      <c r="Q5" s="9" t="s">
        <v>62</v>
      </c>
      <c r="R5" s="138" t="s">
        <v>78</v>
      </c>
      <c r="S5" s="76" t="s">
        <v>65</v>
      </c>
      <c r="T5" s="91" t="s">
        <v>78</v>
      </c>
      <c r="U5" s="76" t="s">
        <v>67</v>
      </c>
      <c r="V5" s="76" t="s">
        <v>68</v>
      </c>
      <c r="W5" s="143" t="s">
        <v>69</v>
      </c>
    </row>
    <row r="6" ht="18.75" customHeight="1" spans="1:23">
      <c r="A6" s="27"/>
      <c r="B6" s="27"/>
      <c r="C6" s="27"/>
      <c r="D6" s="27"/>
      <c r="E6" s="27"/>
      <c r="F6" s="27"/>
      <c r="G6" s="27"/>
      <c r="H6" s="27"/>
      <c r="I6" s="142" t="s">
        <v>211</v>
      </c>
      <c r="J6" s="9" t="s">
        <v>212</v>
      </c>
      <c r="K6" s="9" t="s">
        <v>213</v>
      </c>
      <c r="L6" s="9" t="s">
        <v>214</v>
      </c>
      <c r="M6" s="9" t="s">
        <v>215</v>
      </c>
      <c r="N6" s="9" t="s">
        <v>59</v>
      </c>
      <c r="O6" s="9" t="s">
        <v>60</v>
      </c>
      <c r="P6" s="9" t="s">
        <v>61</v>
      </c>
      <c r="Q6" s="27"/>
      <c r="R6" s="9" t="s">
        <v>58</v>
      </c>
      <c r="S6" s="9" t="s">
        <v>65</v>
      </c>
      <c r="T6" s="9" t="s">
        <v>216</v>
      </c>
      <c r="U6" s="9" t="s">
        <v>67</v>
      </c>
      <c r="V6" s="9" t="s">
        <v>68</v>
      </c>
      <c r="W6" s="9" t="s">
        <v>69</v>
      </c>
    </row>
    <row r="7" ht="18.75" customHeight="1" spans="1:23">
      <c r="A7" s="112"/>
      <c r="B7" s="112"/>
      <c r="C7" s="112"/>
      <c r="D7" s="112"/>
      <c r="E7" s="112"/>
      <c r="F7" s="112"/>
      <c r="G7" s="112"/>
      <c r="H7" s="112"/>
      <c r="I7" s="95"/>
      <c r="J7" s="16" t="s">
        <v>217</v>
      </c>
      <c r="K7" s="16" t="s">
        <v>213</v>
      </c>
      <c r="L7" s="16" t="s">
        <v>214</v>
      </c>
      <c r="M7" s="16" t="s">
        <v>215</v>
      </c>
      <c r="N7" s="16" t="s">
        <v>213</v>
      </c>
      <c r="O7" s="16" t="s">
        <v>214</v>
      </c>
      <c r="P7" s="16" t="s">
        <v>215</v>
      </c>
      <c r="Q7" s="16" t="s">
        <v>62</v>
      </c>
      <c r="R7" s="16" t="s">
        <v>58</v>
      </c>
      <c r="S7" s="16" t="s">
        <v>65</v>
      </c>
      <c r="T7" s="16" t="s">
        <v>216</v>
      </c>
      <c r="U7" s="16" t="s">
        <v>67</v>
      </c>
      <c r="V7" s="16" t="s">
        <v>68</v>
      </c>
      <c r="W7" s="16" t="s">
        <v>69</v>
      </c>
    </row>
    <row r="8" ht="18.75" customHeight="1" spans="1:23">
      <c r="A8" s="139">
        <v>1</v>
      </c>
      <c r="B8" s="139">
        <v>2</v>
      </c>
      <c r="C8" s="139">
        <v>3</v>
      </c>
      <c r="D8" s="139">
        <v>4</v>
      </c>
      <c r="E8" s="139">
        <v>5</v>
      </c>
      <c r="F8" s="139">
        <v>6</v>
      </c>
      <c r="G8" s="139">
        <v>7</v>
      </c>
      <c r="H8" s="139">
        <v>8</v>
      </c>
      <c r="I8" s="139">
        <v>9</v>
      </c>
      <c r="J8" s="139">
        <v>10</v>
      </c>
      <c r="K8" s="139">
        <v>11</v>
      </c>
      <c r="L8" s="139">
        <v>12</v>
      </c>
      <c r="M8" s="139">
        <v>13</v>
      </c>
      <c r="N8" s="139">
        <v>14</v>
      </c>
      <c r="O8" s="139">
        <v>15</v>
      </c>
      <c r="P8" s="139">
        <v>16</v>
      </c>
      <c r="Q8" s="139">
        <v>17</v>
      </c>
      <c r="R8" s="139">
        <v>18</v>
      </c>
      <c r="S8" s="139">
        <v>19</v>
      </c>
      <c r="T8" s="139">
        <v>20</v>
      </c>
      <c r="U8" s="139">
        <v>21</v>
      </c>
      <c r="V8" s="139">
        <v>22</v>
      </c>
      <c r="W8" s="139">
        <v>23</v>
      </c>
    </row>
    <row r="9" ht="18.75" customHeight="1" spans="1:23">
      <c r="A9" s="140" t="s">
        <v>71</v>
      </c>
      <c r="B9" s="140"/>
      <c r="C9" s="140"/>
      <c r="D9" s="140"/>
      <c r="E9" s="140"/>
      <c r="F9" s="140"/>
      <c r="G9" s="140"/>
      <c r="H9" s="23">
        <v>29085092.31</v>
      </c>
      <c r="I9" s="23">
        <v>29085092.31</v>
      </c>
      <c r="J9" s="23"/>
      <c r="K9" s="23"/>
      <c r="L9" s="23">
        <v>29085092.31</v>
      </c>
      <c r="M9" s="23"/>
      <c r="N9" s="23"/>
      <c r="O9" s="23"/>
      <c r="P9" s="23"/>
      <c r="Q9" s="23"/>
      <c r="R9" s="23"/>
      <c r="S9" s="23"/>
      <c r="T9" s="23"/>
      <c r="U9" s="23"/>
      <c r="V9" s="23"/>
      <c r="W9" s="23"/>
    </row>
    <row r="10" ht="18.75" customHeight="1" spans="1:23">
      <c r="A10" s="140"/>
      <c r="B10" s="20" t="s">
        <v>218</v>
      </c>
      <c r="C10" s="20" t="s">
        <v>219</v>
      </c>
      <c r="D10" s="20" t="s">
        <v>101</v>
      </c>
      <c r="E10" s="20" t="s">
        <v>102</v>
      </c>
      <c r="F10" s="20" t="s">
        <v>220</v>
      </c>
      <c r="G10" s="20" t="s">
        <v>221</v>
      </c>
      <c r="H10" s="23">
        <v>7973388</v>
      </c>
      <c r="I10" s="23">
        <v>7973388</v>
      </c>
      <c r="J10" s="23"/>
      <c r="K10" s="23"/>
      <c r="L10" s="23">
        <v>7973388</v>
      </c>
      <c r="M10" s="23"/>
      <c r="N10" s="23"/>
      <c r="O10" s="23"/>
      <c r="P10" s="23"/>
      <c r="Q10" s="23"/>
      <c r="R10" s="23"/>
      <c r="S10" s="23"/>
      <c r="T10" s="23"/>
      <c r="U10" s="23"/>
      <c r="V10" s="23"/>
      <c r="W10" s="23"/>
    </row>
    <row r="11" ht="18.75" customHeight="1" spans="1:23">
      <c r="A11" s="24"/>
      <c r="B11" s="20" t="s">
        <v>218</v>
      </c>
      <c r="C11" s="20" t="s">
        <v>219</v>
      </c>
      <c r="D11" s="20" t="s">
        <v>101</v>
      </c>
      <c r="E11" s="20" t="s">
        <v>102</v>
      </c>
      <c r="F11" s="20" t="s">
        <v>222</v>
      </c>
      <c r="G11" s="20" t="s">
        <v>223</v>
      </c>
      <c r="H11" s="23">
        <v>1546896</v>
      </c>
      <c r="I11" s="23">
        <v>1546896</v>
      </c>
      <c r="J11" s="23"/>
      <c r="K11" s="23"/>
      <c r="L11" s="23">
        <v>1546896</v>
      </c>
      <c r="M11" s="23"/>
      <c r="N11" s="23"/>
      <c r="O11" s="23"/>
      <c r="P11" s="23"/>
      <c r="Q11" s="23"/>
      <c r="R11" s="23"/>
      <c r="S11" s="23"/>
      <c r="T11" s="23"/>
      <c r="U11" s="23"/>
      <c r="V11" s="23"/>
      <c r="W11" s="23"/>
    </row>
    <row r="12" ht="18.75" customHeight="1" spans="1:23">
      <c r="A12" s="24"/>
      <c r="B12" s="20" t="s">
        <v>218</v>
      </c>
      <c r="C12" s="20" t="s">
        <v>219</v>
      </c>
      <c r="D12" s="20" t="s">
        <v>101</v>
      </c>
      <c r="E12" s="20" t="s">
        <v>102</v>
      </c>
      <c r="F12" s="20" t="s">
        <v>224</v>
      </c>
      <c r="G12" s="20" t="s">
        <v>225</v>
      </c>
      <c r="H12" s="23">
        <v>4802688</v>
      </c>
      <c r="I12" s="23">
        <v>4802688</v>
      </c>
      <c r="J12" s="23"/>
      <c r="K12" s="23"/>
      <c r="L12" s="23">
        <v>4802688</v>
      </c>
      <c r="M12" s="23"/>
      <c r="N12" s="23"/>
      <c r="O12" s="23"/>
      <c r="P12" s="23"/>
      <c r="Q12" s="23"/>
      <c r="R12" s="23"/>
      <c r="S12" s="23"/>
      <c r="T12" s="23"/>
      <c r="U12" s="23"/>
      <c r="V12" s="23"/>
      <c r="W12" s="23"/>
    </row>
    <row r="13" ht="18.75" customHeight="1" spans="1:23">
      <c r="A13" s="24"/>
      <c r="B13" s="20" t="s">
        <v>218</v>
      </c>
      <c r="C13" s="20" t="s">
        <v>219</v>
      </c>
      <c r="D13" s="20" t="s">
        <v>101</v>
      </c>
      <c r="E13" s="20" t="s">
        <v>102</v>
      </c>
      <c r="F13" s="20" t="s">
        <v>224</v>
      </c>
      <c r="G13" s="20" t="s">
        <v>225</v>
      </c>
      <c r="H13" s="23">
        <v>2294940</v>
      </c>
      <c r="I13" s="23">
        <v>2294940</v>
      </c>
      <c r="J13" s="23"/>
      <c r="K13" s="23"/>
      <c r="L13" s="23">
        <v>2294940</v>
      </c>
      <c r="M13" s="23"/>
      <c r="N13" s="23"/>
      <c r="O13" s="23"/>
      <c r="P13" s="23"/>
      <c r="Q13" s="23"/>
      <c r="R13" s="23"/>
      <c r="S13" s="23"/>
      <c r="T13" s="23"/>
      <c r="U13" s="23"/>
      <c r="V13" s="23"/>
      <c r="W13" s="23"/>
    </row>
    <row r="14" ht="18.75" customHeight="1" spans="1:23">
      <c r="A14" s="24"/>
      <c r="B14" s="20" t="s">
        <v>226</v>
      </c>
      <c r="C14" s="20" t="s">
        <v>227</v>
      </c>
      <c r="D14" s="20" t="s">
        <v>101</v>
      </c>
      <c r="E14" s="20" t="s">
        <v>102</v>
      </c>
      <c r="F14" s="20" t="s">
        <v>224</v>
      </c>
      <c r="G14" s="20" t="s">
        <v>225</v>
      </c>
      <c r="H14" s="23">
        <v>3042000</v>
      </c>
      <c r="I14" s="23">
        <v>3042000</v>
      </c>
      <c r="J14" s="23"/>
      <c r="K14" s="23"/>
      <c r="L14" s="23">
        <v>3042000</v>
      </c>
      <c r="M14" s="23"/>
      <c r="N14" s="23"/>
      <c r="O14" s="23"/>
      <c r="P14" s="23"/>
      <c r="Q14" s="23"/>
      <c r="R14" s="23"/>
      <c r="S14" s="23"/>
      <c r="T14" s="23"/>
      <c r="U14" s="23"/>
      <c r="V14" s="23"/>
      <c r="W14" s="23"/>
    </row>
    <row r="15" ht="18.75" customHeight="1" spans="1:23">
      <c r="A15" s="24"/>
      <c r="B15" s="20" t="s">
        <v>228</v>
      </c>
      <c r="C15" s="20" t="s">
        <v>229</v>
      </c>
      <c r="D15" s="20" t="s">
        <v>90</v>
      </c>
      <c r="E15" s="20" t="s">
        <v>91</v>
      </c>
      <c r="F15" s="20" t="s">
        <v>230</v>
      </c>
      <c r="G15" s="20" t="s">
        <v>231</v>
      </c>
      <c r="H15" s="23">
        <v>2658865.92</v>
      </c>
      <c r="I15" s="23">
        <v>2658865.92</v>
      </c>
      <c r="J15" s="23"/>
      <c r="K15" s="23"/>
      <c r="L15" s="23">
        <v>2658865.92</v>
      </c>
      <c r="M15" s="23"/>
      <c r="N15" s="23"/>
      <c r="O15" s="23"/>
      <c r="P15" s="23"/>
      <c r="Q15" s="23"/>
      <c r="R15" s="23"/>
      <c r="S15" s="23"/>
      <c r="T15" s="23"/>
      <c r="U15" s="23"/>
      <c r="V15" s="23"/>
      <c r="W15" s="23"/>
    </row>
    <row r="16" ht="18.75" customHeight="1" spans="1:23">
      <c r="A16" s="24"/>
      <c r="B16" s="20" t="s">
        <v>228</v>
      </c>
      <c r="C16" s="20" t="s">
        <v>229</v>
      </c>
      <c r="D16" s="20" t="s">
        <v>92</v>
      </c>
      <c r="E16" s="20" t="s">
        <v>93</v>
      </c>
      <c r="F16" s="20" t="s">
        <v>232</v>
      </c>
      <c r="G16" s="20" t="s">
        <v>233</v>
      </c>
      <c r="H16" s="23"/>
      <c r="I16" s="23"/>
      <c r="J16" s="23"/>
      <c r="K16" s="23"/>
      <c r="L16" s="23"/>
      <c r="M16" s="23"/>
      <c r="N16" s="23"/>
      <c r="O16" s="23"/>
      <c r="P16" s="23"/>
      <c r="Q16" s="23"/>
      <c r="R16" s="23"/>
      <c r="S16" s="23"/>
      <c r="T16" s="23"/>
      <c r="U16" s="23"/>
      <c r="V16" s="23"/>
      <c r="W16" s="23"/>
    </row>
    <row r="17" ht="18.75" customHeight="1" spans="1:23">
      <c r="A17" s="24"/>
      <c r="B17" s="20" t="s">
        <v>228</v>
      </c>
      <c r="C17" s="20" t="s">
        <v>229</v>
      </c>
      <c r="D17" s="20" t="s">
        <v>115</v>
      </c>
      <c r="E17" s="20" t="s">
        <v>116</v>
      </c>
      <c r="F17" s="20" t="s">
        <v>234</v>
      </c>
      <c r="G17" s="20" t="s">
        <v>235</v>
      </c>
      <c r="H17" s="23">
        <v>1179871.75</v>
      </c>
      <c r="I17" s="23">
        <v>1179871.75</v>
      </c>
      <c r="J17" s="23"/>
      <c r="K17" s="23"/>
      <c r="L17" s="23">
        <v>1179871.75</v>
      </c>
      <c r="M17" s="23"/>
      <c r="N17" s="23"/>
      <c r="O17" s="23"/>
      <c r="P17" s="23"/>
      <c r="Q17" s="23"/>
      <c r="R17" s="23"/>
      <c r="S17" s="23"/>
      <c r="T17" s="23"/>
      <c r="U17" s="23"/>
      <c r="V17" s="23"/>
      <c r="W17" s="23"/>
    </row>
    <row r="18" ht="18.75" customHeight="1" spans="1:23">
      <c r="A18" s="24"/>
      <c r="B18" s="20" t="s">
        <v>228</v>
      </c>
      <c r="C18" s="20" t="s">
        <v>229</v>
      </c>
      <c r="D18" s="20" t="s">
        <v>113</v>
      </c>
      <c r="E18" s="20" t="s">
        <v>114</v>
      </c>
      <c r="F18" s="20" t="s">
        <v>234</v>
      </c>
      <c r="G18" s="20" t="s">
        <v>235</v>
      </c>
      <c r="H18" s="23"/>
      <c r="I18" s="23"/>
      <c r="J18" s="23"/>
      <c r="K18" s="23"/>
      <c r="L18" s="23"/>
      <c r="M18" s="23"/>
      <c r="N18" s="23"/>
      <c r="O18" s="23"/>
      <c r="P18" s="23"/>
      <c r="Q18" s="23"/>
      <c r="R18" s="23"/>
      <c r="S18" s="23"/>
      <c r="T18" s="23"/>
      <c r="U18" s="23"/>
      <c r="V18" s="23"/>
      <c r="W18" s="23"/>
    </row>
    <row r="19" ht="18.75" customHeight="1" spans="1:23">
      <c r="A19" s="24"/>
      <c r="B19" s="20" t="s">
        <v>228</v>
      </c>
      <c r="C19" s="20" t="s">
        <v>229</v>
      </c>
      <c r="D19" s="20" t="s">
        <v>117</v>
      </c>
      <c r="E19" s="20" t="s">
        <v>118</v>
      </c>
      <c r="F19" s="20" t="s">
        <v>236</v>
      </c>
      <c r="G19" s="20" t="s">
        <v>237</v>
      </c>
      <c r="H19" s="23">
        <v>156000</v>
      </c>
      <c r="I19" s="23">
        <v>156000</v>
      </c>
      <c r="J19" s="23"/>
      <c r="K19" s="23"/>
      <c r="L19" s="23">
        <v>156000</v>
      </c>
      <c r="M19" s="23"/>
      <c r="N19" s="23"/>
      <c r="O19" s="23"/>
      <c r="P19" s="23"/>
      <c r="Q19" s="23"/>
      <c r="R19" s="23"/>
      <c r="S19" s="23"/>
      <c r="T19" s="23"/>
      <c r="U19" s="23"/>
      <c r="V19" s="23"/>
      <c r="W19" s="23"/>
    </row>
    <row r="20" ht="18.75" customHeight="1" spans="1:23">
      <c r="A20" s="24"/>
      <c r="B20" s="20" t="s">
        <v>228</v>
      </c>
      <c r="C20" s="20" t="s">
        <v>229</v>
      </c>
      <c r="D20" s="20" t="s">
        <v>117</v>
      </c>
      <c r="E20" s="20" t="s">
        <v>118</v>
      </c>
      <c r="F20" s="20" t="s">
        <v>236</v>
      </c>
      <c r="G20" s="20" t="s">
        <v>237</v>
      </c>
      <c r="H20" s="23"/>
      <c r="I20" s="23"/>
      <c r="J20" s="23"/>
      <c r="K20" s="23"/>
      <c r="L20" s="23"/>
      <c r="M20" s="23"/>
      <c r="N20" s="23"/>
      <c r="O20" s="23"/>
      <c r="P20" s="23"/>
      <c r="Q20" s="23"/>
      <c r="R20" s="23"/>
      <c r="S20" s="23"/>
      <c r="T20" s="23"/>
      <c r="U20" s="23"/>
      <c r="V20" s="23"/>
      <c r="W20" s="23"/>
    </row>
    <row r="21" ht="18.75" customHeight="1" spans="1:23">
      <c r="A21" s="24"/>
      <c r="B21" s="20" t="s">
        <v>228</v>
      </c>
      <c r="C21" s="20" t="s">
        <v>229</v>
      </c>
      <c r="D21" s="20" t="s">
        <v>96</v>
      </c>
      <c r="E21" s="20" t="s">
        <v>95</v>
      </c>
      <c r="F21" s="20" t="s">
        <v>238</v>
      </c>
      <c r="G21" s="20" t="s">
        <v>239</v>
      </c>
      <c r="H21" s="23">
        <v>116325.38</v>
      </c>
      <c r="I21" s="23">
        <v>116325.38</v>
      </c>
      <c r="J21" s="23"/>
      <c r="K21" s="23"/>
      <c r="L21" s="23">
        <v>116325.38</v>
      </c>
      <c r="M21" s="23"/>
      <c r="N21" s="23"/>
      <c r="O21" s="23"/>
      <c r="P21" s="23"/>
      <c r="Q21" s="23"/>
      <c r="R21" s="23"/>
      <c r="S21" s="23"/>
      <c r="T21" s="23"/>
      <c r="U21" s="23"/>
      <c r="V21" s="23"/>
      <c r="W21" s="23"/>
    </row>
    <row r="22" ht="18.75" customHeight="1" spans="1:23">
      <c r="A22" s="24"/>
      <c r="B22" s="20" t="s">
        <v>228</v>
      </c>
      <c r="C22" s="20" t="s">
        <v>229</v>
      </c>
      <c r="D22" s="20" t="s">
        <v>119</v>
      </c>
      <c r="E22" s="20" t="s">
        <v>120</v>
      </c>
      <c r="F22" s="20" t="s">
        <v>238</v>
      </c>
      <c r="G22" s="20" t="s">
        <v>239</v>
      </c>
      <c r="H22" s="23">
        <v>38532</v>
      </c>
      <c r="I22" s="23">
        <v>38532</v>
      </c>
      <c r="J22" s="23"/>
      <c r="K22" s="23"/>
      <c r="L22" s="23">
        <v>38532</v>
      </c>
      <c r="M22" s="23"/>
      <c r="N22" s="23"/>
      <c r="O22" s="23"/>
      <c r="P22" s="23"/>
      <c r="Q22" s="23"/>
      <c r="R22" s="23"/>
      <c r="S22" s="23"/>
      <c r="T22" s="23"/>
      <c r="U22" s="23"/>
      <c r="V22" s="23"/>
      <c r="W22" s="23"/>
    </row>
    <row r="23" ht="18.75" customHeight="1" spans="1:23">
      <c r="A23" s="24"/>
      <c r="B23" s="20" t="s">
        <v>228</v>
      </c>
      <c r="C23" s="20" t="s">
        <v>229</v>
      </c>
      <c r="D23" s="20" t="s">
        <v>119</v>
      </c>
      <c r="E23" s="20" t="s">
        <v>120</v>
      </c>
      <c r="F23" s="20" t="s">
        <v>238</v>
      </c>
      <c r="G23" s="20" t="s">
        <v>239</v>
      </c>
      <c r="H23" s="23">
        <v>25200</v>
      </c>
      <c r="I23" s="23">
        <v>25200</v>
      </c>
      <c r="J23" s="23"/>
      <c r="K23" s="23"/>
      <c r="L23" s="23">
        <v>25200</v>
      </c>
      <c r="M23" s="23"/>
      <c r="N23" s="23"/>
      <c r="O23" s="23"/>
      <c r="P23" s="23"/>
      <c r="Q23" s="23"/>
      <c r="R23" s="23"/>
      <c r="S23" s="23"/>
      <c r="T23" s="23"/>
      <c r="U23" s="23"/>
      <c r="V23" s="23"/>
      <c r="W23" s="23"/>
    </row>
    <row r="24" ht="18.75" customHeight="1" spans="1:23">
      <c r="A24" s="24"/>
      <c r="B24" s="20" t="s">
        <v>228</v>
      </c>
      <c r="C24" s="20" t="s">
        <v>229</v>
      </c>
      <c r="D24" s="20" t="s">
        <v>119</v>
      </c>
      <c r="E24" s="20" t="s">
        <v>120</v>
      </c>
      <c r="F24" s="20" t="s">
        <v>238</v>
      </c>
      <c r="G24" s="20" t="s">
        <v>239</v>
      </c>
      <c r="H24" s="23">
        <v>33235.82</v>
      </c>
      <c r="I24" s="23">
        <v>33235.82</v>
      </c>
      <c r="J24" s="23"/>
      <c r="K24" s="23"/>
      <c r="L24" s="23">
        <v>33235.82</v>
      </c>
      <c r="M24" s="23"/>
      <c r="N24" s="23"/>
      <c r="O24" s="23"/>
      <c r="P24" s="23"/>
      <c r="Q24" s="23"/>
      <c r="R24" s="23"/>
      <c r="S24" s="23"/>
      <c r="T24" s="23"/>
      <c r="U24" s="23"/>
      <c r="V24" s="23"/>
      <c r="W24" s="23"/>
    </row>
    <row r="25" ht="18.75" customHeight="1" spans="1:23">
      <c r="A25" s="24"/>
      <c r="B25" s="20" t="s">
        <v>240</v>
      </c>
      <c r="C25" s="20" t="s">
        <v>138</v>
      </c>
      <c r="D25" s="20" t="s">
        <v>137</v>
      </c>
      <c r="E25" s="20" t="s">
        <v>138</v>
      </c>
      <c r="F25" s="20" t="s">
        <v>241</v>
      </c>
      <c r="G25" s="20" t="s">
        <v>138</v>
      </c>
      <c r="H25" s="23">
        <v>1994149.44</v>
      </c>
      <c r="I25" s="23">
        <v>1994149.44</v>
      </c>
      <c r="J25" s="23"/>
      <c r="K25" s="23"/>
      <c r="L25" s="23">
        <v>1994149.44</v>
      </c>
      <c r="M25" s="23"/>
      <c r="N25" s="23"/>
      <c r="O25" s="23"/>
      <c r="P25" s="23"/>
      <c r="Q25" s="23"/>
      <c r="R25" s="23"/>
      <c r="S25" s="23"/>
      <c r="T25" s="23"/>
      <c r="U25" s="23"/>
      <c r="V25" s="23"/>
      <c r="W25" s="23"/>
    </row>
    <row r="26" ht="18.75" customHeight="1" spans="1:23">
      <c r="A26" s="24"/>
      <c r="B26" s="20" t="s">
        <v>242</v>
      </c>
      <c r="C26" s="20" t="s">
        <v>243</v>
      </c>
      <c r="D26" s="20" t="s">
        <v>101</v>
      </c>
      <c r="E26" s="20" t="s">
        <v>102</v>
      </c>
      <c r="F26" s="20" t="s">
        <v>244</v>
      </c>
      <c r="G26" s="20" t="s">
        <v>245</v>
      </c>
      <c r="H26" s="23">
        <v>960000</v>
      </c>
      <c r="I26" s="23">
        <v>960000</v>
      </c>
      <c r="J26" s="23"/>
      <c r="K26" s="23"/>
      <c r="L26" s="23">
        <v>960000</v>
      </c>
      <c r="M26" s="23"/>
      <c r="N26" s="23"/>
      <c r="O26" s="23"/>
      <c r="P26" s="23"/>
      <c r="Q26" s="23"/>
      <c r="R26" s="23"/>
      <c r="S26" s="23"/>
      <c r="T26" s="23"/>
      <c r="U26" s="23"/>
      <c r="V26" s="23"/>
      <c r="W26" s="23"/>
    </row>
    <row r="27" ht="18.75" customHeight="1" spans="1:23">
      <c r="A27" s="24"/>
      <c r="B27" s="20" t="s">
        <v>246</v>
      </c>
      <c r="C27" s="20" t="s">
        <v>247</v>
      </c>
      <c r="D27" s="20" t="s">
        <v>88</v>
      </c>
      <c r="E27" s="20" t="s">
        <v>89</v>
      </c>
      <c r="F27" s="20" t="s">
        <v>248</v>
      </c>
      <c r="G27" s="20" t="s">
        <v>249</v>
      </c>
      <c r="H27" s="23">
        <v>43000</v>
      </c>
      <c r="I27" s="23">
        <v>43000</v>
      </c>
      <c r="J27" s="23"/>
      <c r="K27" s="23"/>
      <c r="L27" s="23">
        <v>43000</v>
      </c>
      <c r="M27" s="23"/>
      <c r="N27" s="23"/>
      <c r="O27" s="23"/>
      <c r="P27" s="23"/>
      <c r="Q27" s="23"/>
      <c r="R27" s="23"/>
      <c r="S27" s="23"/>
      <c r="T27" s="23"/>
      <c r="U27" s="23"/>
      <c r="V27" s="23"/>
      <c r="W27" s="23"/>
    </row>
    <row r="28" ht="18.75" customHeight="1" spans="1:23">
      <c r="A28" s="24"/>
      <c r="B28" s="20" t="s">
        <v>250</v>
      </c>
      <c r="C28" s="20" t="s">
        <v>251</v>
      </c>
      <c r="D28" s="20" t="s">
        <v>88</v>
      </c>
      <c r="E28" s="20" t="s">
        <v>89</v>
      </c>
      <c r="F28" s="20" t="s">
        <v>252</v>
      </c>
      <c r="G28" s="20" t="s">
        <v>253</v>
      </c>
      <c r="H28" s="23">
        <v>2220000</v>
      </c>
      <c r="I28" s="23">
        <v>2220000</v>
      </c>
      <c r="J28" s="23"/>
      <c r="K28" s="23"/>
      <c r="L28" s="23">
        <v>2220000</v>
      </c>
      <c r="M28" s="23"/>
      <c r="N28" s="23"/>
      <c r="O28" s="23"/>
      <c r="P28" s="23"/>
      <c r="Q28" s="23"/>
      <c r="R28" s="23"/>
      <c r="S28" s="23"/>
      <c r="T28" s="23"/>
      <c r="U28" s="23"/>
      <c r="V28" s="23"/>
      <c r="W28" s="23"/>
    </row>
    <row r="29" ht="18.75" customHeight="1" spans="1:23">
      <c r="A29" s="22" t="s">
        <v>56</v>
      </c>
      <c r="B29" s="22"/>
      <c r="C29" s="22"/>
      <c r="D29" s="22"/>
      <c r="E29" s="22"/>
      <c r="F29" s="22"/>
      <c r="G29" s="22"/>
      <c r="H29" s="23">
        <v>29085092.31</v>
      </c>
      <c r="I29" s="23">
        <v>29085092.31</v>
      </c>
      <c r="J29" s="23"/>
      <c r="K29" s="23"/>
      <c r="L29" s="23">
        <v>29085092.31</v>
      </c>
      <c r="M29" s="23"/>
      <c r="N29" s="23"/>
      <c r="O29" s="23"/>
      <c r="P29" s="23"/>
      <c r="Q29" s="23"/>
      <c r="R29" s="23"/>
      <c r="S29" s="23"/>
      <c r="T29" s="23"/>
      <c r="U29" s="23"/>
      <c r="V29" s="23"/>
      <c r="W29" s="23"/>
    </row>
  </sheetData>
  <mergeCells count="30">
    <mergeCell ref="A2:W2"/>
    <mergeCell ref="A3:G3"/>
    <mergeCell ref="H4:W4"/>
    <mergeCell ref="I5:M5"/>
    <mergeCell ref="N5:P5"/>
    <mergeCell ref="R5:W5"/>
    <mergeCell ref="A29:G29"/>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114"/>
  <sheetViews>
    <sheetView showZeros="0" topLeftCell="A4" workbookViewId="0">
      <selection activeCell="F29" sqref="F29"/>
    </sheetView>
  </sheetViews>
  <sheetFormatPr defaultColWidth="9.14285714285714" defaultRowHeight="14.25" customHeight="1"/>
  <cols>
    <col min="1" max="1" width="12.4285714285714" customWidth="1"/>
    <col min="2" max="2" width="33.7142857142857" customWidth="1"/>
    <col min="3" max="3" width="32.8571428571429" customWidth="1"/>
    <col min="4" max="4" width="23.8571428571429" customWidth="1"/>
    <col min="5" max="5" width="11.1428571428571" customWidth="1"/>
    <col min="6" max="6" width="17.7142857142857" customWidth="1"/>
    <col min="7" max="7" width="9.85714285714286" customWidth="1"/>
    <col min="8" max="8" width="17.7142857142857" customWidth="1"/>
    <col min="9" max="21" width="19.1428571428571" customWidth="1"/>
    <col min="22" max="23" width="19.2857142857143" customWidth="1"/>
  </cols>
  <sheetData>
    <row r="1" ht="13.5" customHeight="1" spans="2:23">
      <c r="B1" s="127"/>
      <c r="E1" s="1"/>
      <c r="F1" s="1"/>
      <c r="G1" s="1"/>
      <c r="H1" s="1"/>
      <c r="I1" s="2"/>
      <c r="J1" s="2"/>
      <c r="K1" s="2"/>
      <c r="L1" s="2"/>
      <c r="M1" s="2"/>
      <c r="N1" s="2"/>
      <c r="O1" s="2"/>
      <c r="P1" s="2"/>
      <c r="Q1" s="2"/>
      <c r="U1" s="127"/>
      <c r="W1" s="34" t="s">
        <v>254</v>
      </c>
    </row>
    <row r="2" ht="41.25" customHeight="1" spans="1:23">
      <c r="A2" s="4" t="str">
        <f>"2025"&amp;"年部门项目支出预算表"</f>
        <v>2025年部门项目支出预算表</v>
      </c>
      <c r="B2" s="5"/>
      <c r="C2" s="5"/>
      <c r="D2" s="5"/>
      <c r="E2" s="5"/>
      <c r="F2" s="5"/>
      <c r="G2" s="5"/>
      <c r="H2" s="5"/>
      <c r="I2" s="5"/>
      <c r="J2" s="5"/>
      <c r="K2" s="5"/>
      <c r="L2" s="5"/>
      <c r="M2" s="5"/>
      <c r="N2" s="5"/>
      <c r="O2" s="5"/>
      <c r="P2" s="5"/>
      <c r="Q2" s="5"/>
      <c r="R2" s="5"/>
      <c r="S2" s="5"/>
      <c r="T2" s="5"/>
      <c r="U2" s="5"/>
      <c r="V2" s="5"/>
      <c r="W2" s="5"/>
    </row>
    <row r="3" ht="18.75" customHeight="1" spans="1:23">
      <c r="A3" s="6" t="str">
        <f>"单位名称："&amp;"双江拉祜族佤族布朗族傣族自治县人民医院"</f>
        <v>单位名称：双江拉祜族佤族布朗族傣族自治县人民医院</v>
      </c>
      <c r="B3" s="7"/>
      <c r="C3" s="7"/>
      <c r="D3" s="7"/>
      <c r="E3" s="7"/>
      <c r="F3" s="7"/>
      <c r="G3" s="7"/>
      <c r="H3" s="7"/>
      <c r="I3" s="8"/>
      <c r="J3" s="8"/>
      <c r="K3" s="8"/>
      <c r="L3" s="8"/>
      <c r="M3" s="8"/>
      <c r="N3" s="8"/>
      <c r="O3" s="8"/>
      <c r="P3" s="8"/>
      <c r="Q3" s="8"/>
      <c r="U3" s="127"/>
      <c r="W3" s="34" t="s">
        <v>188</v>
      </c>
    </row>
    <row r="4" ht="18.75" customHeight="1" spans="1:23">
      <c r="A4" s="9" t="s">
        <v>255</v>
      </c>
      <c r="B4" s="10" t="s">
        <v>202</v>
      </c>
      <c r="C4" s="9" t="s">
        <v>203</v>
      </c>
      <c r="D4" s="9" t="s">
        <v>256</v>
      </c>
      <c r="E4" s="10" t="s">
        <v>204</v>
      </c>
      <c r="F4" s="10" t="s">
        <v>205</v>
      </c>
      <c r="G4" s="10" t="s">
        <v>257</v>
      </c>
      <c r="H4" s="10" t="s">
        <v>258</v>
      </c>
      <c r="I4" s="26" t="s">
        <v>56</v>
      </c>
      <c r="J4" s="11" t="s">
        <v>259</v>
      </c>
      <c r="K4" s="12"/>
      <c r="L4" s="12"/>
      <c r="M4" s="13"/>
      <c r="N4" s="11" t="s">
        <v>210</v>
      </c>
      <c r="O4" s="12"/>
      <c r="P4" s="13"/>
      <c r="Q4" s="10" t="s">
        <v>62</v>
      </c>
      <c r="R4" s="11" t="s">
        <v>78</v>
      </c>
      <c r="S4" s="12"/>
      <c r="T4" s="12"/>
      <c r="U4" s="12"/>
      <c r="V4" s="12"/>
      <c r="W4" s="13"/>
    </row>
    <row r="5" ht="18.75" customHeight="1" spans="1:23">
      <c r="A5" s="14"/>
      <c r="B5" s="27"/>
      <c r="C5" s="14"/>
      <c r="D5" s="14"/>
      <c r="E5" s="15"/>
      <c r="F5" s="15"/>
      <c r="G5" s="15"/>
      <c r="H5" s="15"/>
      <c r="I5" s="27"/>
      <c r="J5" s="129" t="s">
        <v>59</v>
      </c>
      <c r="K5" s="130"/>
      <c r="L5" s="10" t="s">
        <v>60</v>
      </c>
      <c r="M5" s="10" t="s">
        <v>61</v>
      </c>
      <c r="N5" s="10" t="s">
        <v>59</v>
      </c>
      <c r="O5" s="10" t="s">
        <v>60</v>
      </c>
      <c r="P5" s="10" t="s">
        <v>61</v>
      </c>
      <c r="Q5" s="15"/>
      <c r="R5" s="10" t="s">
        <v>58</v>
      </c>
      <c r="S5" s="9" t="s">
        <v>65</v>
      </c>
      <c r="T5" s="9" t="s">
        <v>216</v>
      </c>
      <c r="U5" s="9" t="s">
        <v>67</v>
      </c>
      <c r="V5" s="9" t="s">
        <v>68</v>
      </c>
      <c r="W5" s="9" t="s">
        <v>69</v>
      </c>
    </row>
    <row r="6" ht="18.75" customHeight="1" spans="1:23">
      <c r="A6" s="27"/>
      <c r="B6" s="27"/>
      <c r="C6" s="27"/>
      <c r="D6" s="27"/>
      <c r="E6" s="27"/>
      <c r="F6" s="27"/>
      <c r="G6" s="27"/>
      <c r="H6" s="27"/>
      <c r="I6" s="27"/>
      <c r="J6" s="131" t="s">
        <v>58</v>
      </c>
      <c r="K6" s="96"/>
      <c r="L6" s="27"/>
      <c r="M6" s="27"/>
      <c r="N6" s="27"/>
      <c r="O6" s="27"/>
      <c r="P6" s="27"/>
      <c r="Q6" s="27"/>
      <c r="R6" s="27"/>
      <c r="S6" s="132"/>
      <c r="T6" s="132"/>
      <c r="U6" s="132"/>
      <c r="V6" s="132"/>
      <c r="W6" s="132"/>
    </row>
    <row r="7" ht="18.75" customHeight="1" spans="1:23">
      <c r="A7" s="16"/>
      <c r="B7" s="28"/>
      <c r="C7" s="16"/>
      <c r="D7" s="16"/>
      <c r="E7" s="17"/>
      <c r="F7" s="17"/>
      <c r="G7" s="17"/>
      <c r="H7" s="17"/>
      <c r="I7" s="28"/>
      <c r="J7" s="42" t="s">
        <v>58</v>
      </c>
      <c r="K7" s="42" t="s">
        <v>260</v>
      </c>
      <c r="L7" s="17"/>
      <c r="M7" s="17"/>
      <c r="N7" s="17"/>
      <c r="O7" s="17"/>
      <c r="P7" s="17"/>
      <c r="Q7" s="17"/>
      <c r="R7" s="17"/>
      <c r="S7" s="17"/>
      <c r="T7" s="17"/>
      <c r="U7" s="28"/>
      <c r="V7" s="17"/>
      <c r="W7" s="17"/>
    </row>
    <row r="8" ht="18.75" customHeight="1" spans="1:23">
      <c r="A8" s="128">
        <v>1</v>
      </c>
      <c r="B8" s="128">
        <v>2</v>
      </c>
      <c r="C8" s="128">
        <v>3</v>
      </c>
      <c r="D8" s="128">
        <v>4</v>
      </c>
      <c r="E8" s="128">
        <v>5</v>
      </c>
      <c r="F8" s="128">
        <v>6</v>
      </c>
      <c r="G8" s="128">
        <v>7</v>
      </c>
      <c r="H8" s="128">
        <v>8</v>
      </c>
      <c r="I8" s="128">
        <v>9</v>
      </c>
      <c r="J8" s="128">
        <v>10</v>
      </c>
      <c r="K8" s="128">
        <v>11</v>
      </c>
      <c r="L8" s="128">
        <v>12</v>
      </c>
      <c r="M8" s="128">
        <v>13</v>
      </c>
      <c r="N8" s="128">
        <v>14</v>
      </c>
      <c r="O8" s="128">
        <v>15</v>
      </c>
      <c r="P8" s="128">
        <v>16</v>
      </c>
      <c r="Q8" s="128">
        <v>17</v>
      </c>
      <c r="R8" s="128">
        <v>18</v>
      </c>
      <c r="S8" s="128">
        <v>19</v>
      </c>
      <c r="T8" s="128">
        <v>20</v>
      </c>
      <c r="U8" s="128">
        <v>21</v>
      </c>
      <c r="V8" s="128">
        <v>22</v>
      </c>
      <c r="W8" s="128">
        <v>23</v>
      </c>
    </row>
    <row r="9" ht="18.75" customHeight="1" spans="1:23">
      <c r="A9" s="20"/>
      <c r="B9" s="20"/>
      <c r="C9" s="20" t="s">
        <v>261</v>
      </c>
      <c r="D9" s="20"/>
      <c r="E9" s="20"/>
      <c r="F9" s="20"/>
      <c r="G9" s="20"/>
      <c r="H9" s="20"/>
      <c r="I9" s="23">
        <v>30600</v>
      </c>
      <c r="J9" s="23"/>
      <c r="K9" s="23"/>
      <c r="L9" s="23"/>
      <c r="M9" s="23"/>
      <c r="N9" s="23">
        <v>30600</v>
      </c>
      <c r="O9" s="23"/>
      <c r="P9" s="23"/>
      <c r="Q9" s="23"/>
      <c r="R9" s="23"/>
      <c r="S9" s="23"/>
      <c r="T9" s="23"/>
      <c r="U9" s="23"/>
      <c r="V9" s="23"/>
      <c r="W9" s="23"/>
    </row>
    <row r="10" ht="18.75" customHeight="1" spans="1:23">
      <c r="A10" s="29" t="s">
        <v>262</v>
      </c>
      <c r="B10" s="29" t="s">
        <v>263</v>
      </c>
      <c r="C10" s="29" t="s">
        <v>261</v>
      </c>
      <c r="D10" s="29" t="s">
        <v>71</v>
      </c>
      <c r="E10" s="29" t="s">
        <v>107</v>
      </c>
      <c r="F10" s="29" t="s">
        <v>108</v>
      </c>
      <c r="G10" s="29" t="s">
        <v>264</v>
      </c>
      <c r="H10" s="29" t="s">
        <v>265</v>
      </c>
      <c r="I10" s="23">
        <v>30600</v>
      </c>
      <c r="J10" s="23"/>
      <c r="K10" s="23"/>
      <c r="L10" s="23"/>
      <c r="M10" s="23"/>
      <c r="N10" s="23">
        <v>30600</v>
      </c>
      <c r="O10" s="23"/>
      <c r="P10" s="23"/>
      <c r="Q10" s="23"/>
      <c r="R10" s="23"/>
      <c r="S10" s="23"/>
      <c r="T10" s="23"/>
      <c r="U10" s="23"/>
      <c r="V10" s="23"/>
      <c r="W10" s="23"/>
    </row>
    <row r="11" ht="18.75" customHeight="1" spans="1:23">
      <c r="A11" s="24"/>
      <c r="B11" s="24"/>
      <c r="C11" s="20" t="s">
        <v>266</v>
      </c>
      <c r="D11" s="24"/>
      <c r="E11" s="24"/>
      <c r="F11" s="24"/>
      <c r="G11" s="24"/>
      <c r="H11" s="24"/>
      <c r="I11" s="23">
        <v>788000</v>
      </c>
      <c r="J11" s="23"/>
      <c r="K11" s="23"/>
      <c r="L11" s="23"/>
      <c r="M11" s="23"/>
      <c r="N11" s="23"/>
      <c r="O11" s="23"/>
      <c r="P11" s="23"/>
      <c r="Q11" s="23"/>
      <c r="R11" s="23">
        <v>788000</v>
      </c>
      <c r="S11" s="23"/>
      <c r="T11" s="23">
        <v>788000</v>
      </c>
      <c r="U11" s="23"/>
      <c r="V11" s="23"/>
      <c r="W11" s="23"/>
    </row>
    <row r="12" ht="18.75" customHeight="1" spans="1:23">
      <c r="A12" s="29" t="s">
        <v>262</v>
      </c>
      <c r="B12" s="29" t="s">
        <v>267</v>
      </c>
      <c r="C12" s="29" t="s">
        <v>266</v>
      </c>
      <c r="D12" s="29" t="s">
        <v>71</v>
      </c>
      <c r="E12" s="29" t="s">
        <v>101</v>
      </c>
      <c r="F12" s="29" t="s">
        <v>102</v>
      </c>
      <c r="G12" s="29" t="s">
        <v>268</v>
      </c>
      <c r="H12" s="29" t="s">
        <v>269</v>
      </c>
      <c r="I12" s="23">
        <v>200000</v>
      </c>
      <c r="J12" s="23"/>
      <c r="K12" s="23"/>
      <c r="L12" s="23"/>
      <c r="M12" s="23"/>
      <c r="N12" s="23"/>
      <c r="O12" s="23"/>
      <c r="P12" s="23"/>
      <c r="Q12" s="23"/>
      <c r="R12" s="23">
        <v>200000</v>
      </c>
      <c r="S12" s="23"/>
      <c r="T12" s="23">
        <v>200000</v>
      </c>
      <c r="U12" s="23"/>
      <c r="V12" s="23"/>
      <c r="W12" s="23"/>
    </row>
    <row r="13" ht="18.75" customHeight="1" spans="1:23">
      <c r="A13" s="29" t="s">
        <v>262</v>
      </c>
      <c r="B13" s="29" t="s">
        <v>267</v>
      </c>
      <c r="C13" s="29" t="s">
        <v>266</v>
      </c>
      <c r="D13" s="29" t="s">
        <v>71</v>
      </c>
      <c r="E13" s="29" t="s">
        <v>101</v>
      </c>
      <c r="F13" s="29" t="s">
        <v>102</v>
      </c>
      <c r="G13" s="29" t="s">
        <v>270</v>
      </c>
      <c r="H13" s="29" t="s">
        <v>193</v>
      </c>
      <c r="I13" s="23">
        <v>52000</v>
      </c>
      <c r="J13" s="23"/>
      <c r="K13" s="23"/>
      <c r="L13" s="23"/>
      <c r="M13" s="23"/>
      <c r="N13" s="23"/>
      <c r="O13" s="23"/>
      <c r="P13" s="23"/>
      <c r="Q13" s="23"/>
      <c r="R13" s="23">
        <v>52000</v>
      </c>
      <c r="S13" s="23"/>
      <c r="T13" s="23">
        <v>52000</v>
      </c>
      <c r="U13" s="23"/>
      <c r="V13" s="23"/>
      <c r="W13" s="23"/>
    </row>
    <row r="14" ht="18.75" customHeight="1" spans="1:23">
      <c r="A14" s="29" t="s">
        <v>262</v>
      </c>
      <c r="B14" s="29" t="s">
        <v>267</v>
      </c>
      <c r="C14" s="29" t="s">
        <v>266</v>
      </c>
      <c r="D14" s="29" t="s">
        <v>71</v>
      </c>
      <c r="E14" s="29" t="s">
        <v>101</v>
      </c>
      <c r="F14" s="29" t="s">
        <v>102</v>
      </c>
      <c r="G14" s="29" t="s">
        <v>271</v>
      </c>
      <c r="H14" s="29" t="s">
        <v>272</v>
      </c>
      <c r="I14" s="23">
        <v>4000</v>
      </c>
      <c r="J14" s="23"/>
      <c r="K14" s="23"/>
      <c r="L14" s="23"/>
      <c r="M14" s="23"/>
      <c r="N14" s="23"/>
      <c r="O14" s="23"/>
      <c r="P14" s="23"/>
      <c r="Q14" s="23"/>
      <c r="R14" s="23">
        <v>4000</v>
      </c>
      <c r="S14" s="23"/>
      <c r="T14" s="23">
        <v>4000</v>
      </c>
      <c r="U14" s="23"/>
      <c r="V14" s="23"/>
      <c r="W14" s="23"/>
    </row>
    <row r="15" ht="18.75" customHeight="1" spans="1:23">
      <c r="A15" s="29" t="s">
        <v>262</v>
      </c>
      <c r="B15" s="29" t="s">
        <v>267</v>
      </c>
      <c r="C15" s="29" t="s">
        <v>266</v>
      </c>
      <c r="D15" s="29" t="s">
        <v>71</v>
      </c>
      <c r="E15" s="29" t="s">
        <v>101</v>
      </c>
      <c r="F15" s="29" t="s">
        <v>102</v>
      </c>
      <c r="G15" s="29" t="s">
        <v>271</v>
      </c>
      <c r="H15" s="29" t="s">
        <v>272</v>
      </c>
      <c r="I15" s="23">
        <v>180000</v>
      </c>
      <c r="J15" s="23"/>
      <c r="K15" s="23"/>
      <c r="L15" s="23"/>
      <c r="M15" s="23"/>
      <c r="N15" s="23"/>
      <c r="O15" s="23"/>
      <c r="P15" s="23"/>
      <c r="Q15" s="23"/>
      <c r="R15" s="23">
        <v>180000</v>
      </c>
      <c r="S15" s="23"/>
      <c r="T15" s="23">
        <v>180000</v>
      </c>
      <c r="U15" s="23"/>
      <c r="V15" s="23"/>
      <c r="W15" s="23"/>
    </row>
    <row r="16" ht="18.75" customHeight="1" spans="1:23">
      <c r="A16" s="29" t="s">
        <v>262</v>
      </c>
      <c r="B16" s="29" t="s">
        <v>267</v>
      </c>
      <c r="C16" s="29" t="s">
        <v>266</v>
      </c>
      <c r="D16" s="29" t="s">
        <v>71</v>
      </c>
      <c r="E16" s="29" t="s">
        <v>101</v>
      </c>
      <c r="F16" s="29" t="s">
        <v>102</v>
      </c>
      <c r="G16" s="29" t="s">
        <v>271</v>
      </c>
      <c r="H16" s="29" t="s">
        <v>272</v>
      </c>
      <c r="I16" s="23">
        <v>210000</v>
      </c>
      <c r="J16" s="23"/>
      <c r="K16" s="23"/>
      <c r="L16" s="23"/>
      <c r="M16" s="23"/>
      <c r="N16" s="23"/>
      <c r="O16" s="23"/>
      <c r="P16" s="23"/>
      <c r="Q16" s="23"/>
      <c r="R16" s="23">
        <v>210000</v>
      </c>
      <c r="S16" s="23"/>
      <c r="T16" s="23">
        <v>210000</v>
      </c>
      <c r="U16" s="23"/>
      <c r="V16" s="23"/>
      <c r="W16" s="23"/>
    </row>
    <row r="17" ht="18.75" customHeight="1" spans="1:23">
      <c r="A17" s="29" t="s">
        <v>262</v>
      </c>
      <c r="B17" s="29" t="s">
        <v>267</v>
      </c>
      <c r="C17" s="29" t="s">
        <v>266</v>
      </c>
      <c r="D17" s="29" t="s">
        <v>71</v>
      </c>
      <c r="E17" s="29" t="s">
        <v>101</v>
      </c>
      <c r="F17" s="29" t="s">
        <v>102</v>
      </c>
      <c r="G17" s="29" t="s">
        <v>271</v>
      </c>
      <c r="H17" s="29" t="s">
        <v>272</v>
      </c>
      <c r="I17" s="23">
        <v>30000</v>
      </c>
      <c r="J17" s="23"/>
      <c r="K17" s="23"/>
      <c r="L17" s="23"/>
      <c r="M17" s="23"/>
      <c r="N17" s="23"/>
      <c r="O17" s="23"/>
      <c r="P17" s="23"/>
      <c r="Q17" s="23"/>
      <c r="R17" s="23">
        <v>30000</v>
      </c>
      <c r="S17" s="23"/>
      <c r="T17" s="23">
        <v>30000</v>
      </c>
      <c r="U17" s="23"/>
      <c r="V17" s="23"/>
      <c r="W17" s="23"/>
    </row>
    <row r="18" ht="18.75" customHeight="1" spans="1:23">
      <c r="A18" s="29" t="s">
        <v>262</v>
      </c>
      <c r="B18" s="29" t="s">
        <v>267</v>
      </c>
      <c r="C18" s="29" t="s">
        <v>266</v>
      </c>
      <c r="D18" s="29" t="s">
        <v>71</v>
      </c>
      <c r="E18" s="29" t="s">
        <v>101</v>
      </c>
      <c r="F18" s="29" t="s">
        <v>102</v>
      </c>
      <c r="G18" s="29" t="s">
        <v>271</v>
      </c>
      <c r="H18" s="29" t="s">
        <v>272</v>
      </c>
      <c r="I18" s="23">
        <v>50000</v>
      </c>
      <c r="J18" s="23"/>
      <c r="K18" s="23"/>
      <c r="L18" s="23"/>
      <c r="M18" s="23"/>
      <c r="N18" s="23"/>
      <c r="O18" s="23"/>
      <c r="P18" s="23"/>
      <c r="Q18" s="23"/>
      <c r="R18" s="23">
        <v>50000</v>
      </c>
      <c r="S18" s="23"/>
      <c r="T18" s="23">
        <v>50000</v>
      </c>
      <c r="U18" s="23"/>
      <c r="V18" s="23"/>
      <c r="W18" s="23"/>
    </row>
    <row r="19" ht="18.75" customHeight="1" spans="1:23">
      <c r="A19" s="29" t="s">
        <v>262</v>
      </c>
      <c r="B19" s="29" t="s">
        <v>267</v>
      </c>
      <c r="C19" s="29" t="s">
        <v>266</v>
      </c>
      <c r="D19" s="29" t="s">
        <v>71</v>
      </c>
      <c r="E19" s="29" t="s">
        <v>101</v>
      </c>
      <c r="F19" s="29" t="s">
        <v>102</v>
      </c>
      <c r="G19" s="29" t="s">
        <v>273</v>
      </c>
      <c r="H19" s="29" t="s">
        <v>274</v>
      </c>
      <c r="I19" s="23">
        <v>62000</v>
      </c>
      <c r="J19" s="23"/>
      <c r="K19" s="23"/>
      <c r="L19" s="23"/>
      <c r="M19" s="23"/>
      <c r="N19" s="23"/>
      <c r="O19" s="23"/>
      <c r="P19" s="23"/>
      <c r="Q19" s="23"/>
      <c r="R19" s="23">
        <v>62000</v>
      </c>
      <c r="S19" s="23"/>
      <c r="T19" s="23">
        <v>62000</v>
      </c>
      <c r="U19" s="23"/>
      <c r="V19" s="23"/>
      <c r="W19" s="23"/>
    </row>
    <row r="20" ht="18.75" customHeight="1" spans="1:23">
      <c r="A20" s="24"/>
      <c r="B20" s="24"/>
      <c r="C20" s="20" t="s">
        <v>275</v>
      </c>
      <c r="D20" s="24"/>
      <c r="E20" s="24"/>
      <c r="F20" s="24"/>
      <c r="G20" s="24"/>
      <c r="H20" s="24"/>
      <c r="I20" s="23">
        <v>36000</v>
      </c>
      <c r="J20" s="23"/>
      <c r="K20" s="23"/>
      <c r="L20" s="23"/>
      <c r="M20" s="23"/>
      <c r="N20" s="23">
        <v>36000</v>
      </c>
      <c r="O20" s="23"/>
      <c r="P20" s="23"/>
      <c r="Q20" s="23"/>
      <c r="R20" s="23"/>
      <c r="S20" s="23"/>
      <c r="T20" s="23"/>
      <c r="U20" s="23"/>
      <c r="V20" s="23"/>
      <c r="W20" s="23"/>
    </row>
    <row r="21" ht="18.75" customHeight="1" spans="1:23">
      <c r="A21" s="29" t="s">
        <v>262</v>
      </c>
      <c r="B21" s="29" t="s">
        <v>276</v>
      </c>
      <c r="C21" s="29" t="s">
        <v>275</v>
      </c>
      <c r="D21" s="29" t="s">
        <v>71</v>
      </c>
      <c r="E21" s="29" t="s">
        <v>127</v>
      </c>
      <c r="F21" s="29" t="s">
        <v>126</v>
      </c>
      <c r="G21" s="29" t="s">
        <v>277</v>
      </c>
      <c r="H21" s="29" t="s">
        <v>278</v>
      </c>
      <c r="I21" s="23">
        <v>36000</v>
      </c>
      <c r="J21" s="23"/>
      <c r="K21" s="23"/>
      <c r="L21" s="23"/>
      <c r="M21" s="23"/>
      <c r="N21" s="23">
        <v>36000</v>
      </c>
      <c r="O21" s="23"/>
      <c r="P21" s="23"/>
      <c r="Q21" s="23"/>
      <c r="R21" s="23"/>
      <c r="S21" s="23"/>
      <c r="T21" s="23"/>
      <c r="U21" s="23"/>
      <c r="V21" s="23"/>
      <c r="W21" s="23"/>
    </row>
    <row r="22" ht="18.75" customHeight="1" spans="1:23">
      <c r="A22" s="24"/>
      <c r="B22" s="24"/>
      <c r="C22" s="20" t="s">
        <v>279</v>
      </c>
      <c r="D22" s="24"/>
      <c r="E22" s="24"/>
      <c r="F22" s="24"/>
      <c r="G22" s="24"/>
      <c r="H22" s="24"/>
      <c r="I22" s="23">
        <v>3312000</v>
      </c>
      <c r="J22" s="23"/>
      <c r="K22" s="23"/>
      <c r="L22" s="23"/>
      <c r="M22" s="23"/>
      <c r="N22" s="23"/>
      <c r="O22" s="23"/>
      <c r="P22" s="23"/>
      <c r="Q22" s="23"/>
      <c r="R22" s="23">
        <v>3312000</v>
      </c>
      <c r="S22" s="23"/>
      <c r="T22" s="23"/>
      <c r="U22" s="23"/>
      <c r="V22" s="23"/>
      <c r="W22" s="23">
        <v>3312000</v>
      </c>
    </row>
    <row r="23" ht="18.75" customHeight="1" spans="1:23">
      <c r="A23" s="29" t="s">
        <v>262</v>
      </c>
      <c r="B23" s="29" t="s">
        <v>280</v>
      </c>
      <c r="C23" s="29" t="s">
        <v>279</v>
      </c>
      <c r="D23" s="29" t="s">
        <v>71</v>
      </c>
      <c r="E23" s="29" t="s">
        <v>101</v>
      </c>
      <c r="F23" s="29" t="s">
        <v>102</v>
      </c>
      <c r="G23" s="29" t="s">
        <v>268</v>
      </c>
      <c r="H23" s="29" t="s">
        <v>269</v>
      </c>
      <c r="I23" s="23">
        <v>3260</v>
      </c>
      <c r="J23" s="23"/>
      <c r="K23" s="23"/>
      <c r="L23" s="23"/>
      <c r="M23" s="23"/>
      <c r="N23" s="23"/>
      <c r="O23" s="23"/>
      <c r="P23" s="23"/>
      <c r="Q23" s="23"/>
      <c r="R23" s="23">
        <v>3260</v>
      </c>
      <c r="S23" s="23"/>
      <c r="T23" s="23"/>
      <c r="U23" s="23"/>
      <c r="V23" s="23"/>
      <c r="W23" s="23">
        <v>3260</v>
      </c>
    </row>
    <row r="24" ht="18.75" customHeight="1" spans="1:23">
      <c r="A24" s="29" t="s">
        <v>262</v>
      </c>
      <c r="B24" s="29" t="s">
        <v>280</v>
      </c>
      <c r="C24" s="29" t="s">
        <v>279</v>
      </c>
      <c r="D24" s="29" t="s">
        <v>71</v>
      </c>
      <c r="E24" s="29" t="s">
        <v>101</v>
      </c>
      <c r="F24" s="29" t="s">
        <v>102</v>
      </c>
      <c r="G24" s="29" t="s">
        <v>281</v>
      </c>
      <c r="H24" s="29" t="s">
        <v>282</v>
      </c>
      <c r="I24" s="23">
        <v>2541.33</v>
      </c>
      <c r="J24" s="23"/>
      <c r="K24" s="23"/>
      <c r="L24" s="23"/>
      <c r="M24" s="23"/>
      <c r="N24" s="23"/>
      <c r="O24" s="23"/>
      <c r="P24" s="23"/>
      <c r="Q24" s="23"/>
      <c r="R24" s="23">
        <v>2541.33</v>
      </c>
      <c r="S24" s="23"/>
      <c r="T24" s="23"/>
      <c r="U24" s="23"/>
      <c r="V24" s="23"/>
      <c r="W24" s="23">
        <v>2541.33</v>
      </c>
    </row>
    <row r="25" ht="18.75" customHeight="1" spans="1:23">
      <c r="A25" s="29" t="s">
        <v>262</v>
      </c>
      <c r="B25" s="29" t="s">
        <v>280</v>
      </c>
      <c r="C25" s="29" t="s">
        <v>279</v>
      </c>
      <c r="D25" s="29" t="s">
        <v>71</v>
      </c>
      <c r="E25" s="29" t="s">
        <v>101</v>
      </c>
      <c r="F25" s="29" t="s">
        <v>102</v>
      </c>
      <c r="G25" s="29" t="s">
        <v>283</v>
      </c>
      <c r="H25" s="29" t="s">
        <v>284</v>
      </c>
      <c r="I25" s="23">
        <v>30000</v>
      </c>
      <c r="J25" s="23"/>
      <c r="K25" s="23"/>
      <c r="L25" s="23"/>
      <c r="M25" s="23"/>
      <c r="N25" s="23"/>
      <c r="O25" s="23"/>
      <c r="P25" s="23"/>
      <c r="Q25" s="23"/>
      <c r="R25" s="23">
        <v>30000</v>
      </c>
      <c r="S25" s="23"/>
      <c r="T25" s="23"/>
      <c r="U25" s="23"/>
      <c r="V25" s="23"/>
      <c r="W25" s="23">
        <v>30000</v>
      </c>
    </row>
    <row r="26" ht="18.75" customHeight="1" spans="1:23">
      <c r="A26" s="29" t="s">
        <v>262</v>
      </c>
      <c r="B26" s="29" t="s">
        <v>280</v>
      </c>
      <c r="C26" s="29" t="s">
        <v>279</v>
      </c>
      <c r="D26" s="29" t="s">
        <v>71</v>
      </c>
      <c r="E26" s="29" t="s">
        <v>101</v>
      </c>
      <c r="F26" s="29" t="s">
        <v>102</v>
      </c>
      <c r="G26" s="29" t="s">
        <v>285</v>
      </c>
      <c r="H26" s="29" t="s">
        <v>286</v>
      </c>
      <c r="I26" s="23">
        <v>266666.67</v>
      </c>
      <c r="J26" s="23"/>
      <c r="K26" s="23"/>
      <c r="L26" s="23"/>
      <c r="M26" s="23"/>
      <c r="N26" s="23"/>
      <c r="O26" s="23"/>
      <c r="P26" s="23"/>
      <c r="Q26" s="23"/>
      <c r="R26" s="23">
        <v>266666.67</v>
      </c>
      <c r="S26" s="23"/>
      <c r="T26" s="23"/>
      <c r="U26" s="23"/>
      <c r="V26" s="23"/>
      <c r="W26" s="23">
        <v>266666.67</v>
      </c>
    </row>
    <row r="27" ht="18.75" customHeight="1" spans="1:23">
      <c r="A27" s="29" t="s">
        <v>262</v>
      </c>
      <c r="B27" s="29" t="s">
        <v>280</v>
      </c>
      <c r="C27" s="29" t="s">
        <v>279</v>
      </c>
      <c r="D27" s="29" t="s">
        <v>71</v>
      </c>
      <c r="E27" s="29" t="s">
        <v>101</v>
      </c>
      <c r="F27" s="29" t="s">
        <v>102</v>
      </c>
      <c r="G27" s="29" t="s">
        <v>277</v>
      </c>
      <c r="H27" s="29" t="s">
        <v>278</v>
      </c>
      <c r="I27" s="23">
        <v>2732</v>
      </c>
      <c r="J27" s="23"/>
      <c r="K27" s="23"/>
      <c r="L27" s="23"/>
      <c r="M27" s="23"/>
      <c r="N27" s="23"/>
      <c r="O27" s="23"/>
      <c r="P27" s="23"/>
      <c r="Q27" s="23"/>
      <c r="R27" s="23">
        <v>2732</v>
      </c>
      <c r="S27" s="23"/>
      <c r="T27" s="23"/>
      <c r="U27" s="23"/>
      <c r="V27" s="23"/>
      <c r="W27" s="23">
        <v>2732</v>
      </c>
    </row>
    <row r="28" ht="18.75" customHeight="1" spans="1:23">
      <c r="A28" s="29" t="s">
        <v>262</v>
      </c>
      <c r="B28" s="29" t="s">
        <v>280</v>
      </c>
      <c r="C28" s="29" t="s">
        <v>279</v>
      </c>
      <c r="D28" s="29" t="s">
        <v>71</v>
      </c>
      <c r="E28" s="29" t="s">
        <v>101</v>
      </c>
      <c r="F28" s="29" t="s">
        <v>102</v>
      </c>
      <c r="G28" s="29" t="s">
        <v>287</v>
      </c>
      <c r="H28" s="29" t="s">
        <v>288</v>
      </c>
      <c r="I28" s="23">
        <v>42000</v>
      </c>
      <c r="J28" s="23"/>
      <c r="K28" s="23"/>
      <c r="L28" s="23"/>
      <c r="M28" s="23"/>
      <c r="N28" s="23"/>
      <c r="O28" s="23"/>
      <c r="P28" s="23"/>
      <c r="Q28" s="23"/>
      <c r="R28" s="23">
        <v>42000</v>
      </c>
      <c r="S28" s="23"/>
      <c r="T28" s="23"/>
      <c r="U28" s="23"/>
      <c r="V28" s="23"/>
      <c r="W28" s="23">
        <v>42000</v>
      </c>
    </row>
    <row r="29" ht="18.75" customHeight="1" spans="1:23">
      <c r="A29" s="29" t="s">
        <v>262</v>
      </c>
      <c r="B29" s="29" t="s">
        <v>280</v>
      </c>
      <c r="C29" s="29" t="s">
        <v>279</v>
      </c>
      <c r="D29" s="29" t="s">
        <v>71</v>
      </c>
      <c r="E29" s="29" t="s">
        <v>101</v>
      </c>
      <c r="F29" s="29" t="s">
        <v>102</v>
      </c>
      <c r="G29" s="29" t="s">
        <v>289</v>
      </c>
      <c r="H29" s="29" t="s">
        <v>290</v>
      </c>
      <c r="I29" s="23">
        <v>99600</v>
      </c>
      <c r="J29" s="23"/>
      <c r="K29" s="23"/>
      <c r="L29" s="23"/>
      <c r="M29" s="23"/>
      <c r="N29" s="23"/>
      <c r="O29" s="23"/>
      <c r="P29" s="23"/>
      <c r="Q29" s="23"/>
      <c r="R29" s="23">
        <v>99600</v>
      </c>
      <c r="S29" s="23"/>
      <c r="T29" s="23"/>
      <c r="U29" s="23"/>
      <c r="V29" s="23"/>
      <c r="W29" s="23">
        <v>99600</v>
      </c>
    </row>
    <row r="30" ht="18.75" customHeight="1" spans="1:23">
      <c r="A30" s="29" t="s">
        <v>262</v>
      </c>
      <c r="B30" s="29" t="s">
        <v>280</v>
      </c>
      <c r="C30" s="29" t="s">
        <v>279</v>
      </c>
      <c r="D30" s="29" t="s">
        <v>71</v>
      </c>
      <c r="E30" s="29" t="s">
        <v>101</v>
      </c>
      <c r="F30" s="29" t="s">
        <v>102</v>
      </c>
      <c r="G30" s="29" t="s">
        <v>291</v>
      </c>
      <c r="H30" s="29" t="s">
        <v>292</v>
      </c>
      <c r="I30" s="23">
        <v>865200</v>
      </c>
      <c r="J30" s="23"/>
      <c r="K30" s="23"/>
      <c r="L30" s="23"/>
      <c r="M30" s="23"/>
      <c r="N30" s="23"/>
      <c r="O30" s="23"/>
      <c r="P30" s="23"/>
      <c r="Q30" s="23"/>
      <c r="R30" s="23">
        <v>865200</v>
      </c>
      <c r="S30" s="23"/>
      <c r="T30" s="23"/>
      <c r="U30" s="23"/>
      <c r="V30" s="23"/>
      <c r="W30" s="23">
        <v>865200</v>
      </c>
    </row>
    <row r="31" ht="18.75" customHeight="1" spans="1:23">
      <c r="A31" s="29" t="s">
        <v>262</v>
      </c>
      <c r="B31" s="29" t="s">
        <v>280</v>
      </c>
      <c r="C31" s="29" t="s">
        <v>279</v>
      </c>
      <c r="D31" s="29" t="s">
        <v>71</v>
      </c>
      <c r="E31" s="29" t="s">
        <v>101</v>
      </c>
      <c r="F31" s="29" t="s">
        <v>102</v>
      </c>
      <c r="G31" s="29" t="s">
        <v>293</v>
      </c>
      <c r="H31" s="29" t="s">
        <v>294</v>
      </c>
      <c r="I31" s="23">
        <v>2000000</v>
      </c>
      <c r="J31" s="23"/>
      <c r="K31" s="23"/>
      <c r="L31" s="23"/>
      <c r="M31" s="23"/>
      <c r="N31" s="23"/>
      <c r="O31" s="23"/>
      <c r="P31" s="23"/>
      <c r="Q31" s="23"/>
      <c r="R31" s="23">
        <v>2000000</v>
      </c>
      <c r="S31" s="23"/>
      <c r="T31" s="23"/>
      <c r="U31" s="23"/>
      <c r="V31" s="23"/>
      <c r="W31" s="23">
        <v>2000000</v>
      </c>
    </row>
    <row r="32" ht="18.75" customHeight="1" spans="1:23">
      <c r="A32" s="24"/>
      <c r="B32" s="24"/>
      <c r="C32" s="20" t="s">
        <v>295</v>
      </c>
      <c r="D32" s="24"/>
      <c r="E32" s="24"/>
      <c r="F32" s="24"/>
      <c r="G32" s="24"/>
      <c r="H32" s="24"/>
      <c r="I32" s="23">
        <v>34000</v>
      </c>
      <c r="J32" s="23"/>
      <c r="K32" s="23"/>
      <c r="L32" s="23"/>
      <c r="M32" s="23"/>
      <c r="N32" s="23">
        <v>34000</v>
      </c>
      <c r="O32" s="23"/>
      <c r="P32" s="23"/>
      <c r="Q32" s="23"/>
      <c r="R32" s="23"/>
      <c r="S32" s="23"/>
      <c r="T32" s="23"/>
      <c r="U32" s="23"/>
      <c r="V32" s="23"/>
      <c r="W32" s="23"/>
    </row>
    <row r="33" ht="18.75" customHeight="1" spans="1:23">
      <c r="A33" s="29" t="s">
        <v>262</v>
      </c>
      <c r="B33" s="29" t="s">
        <v>296</v>
      </c>
      <c r="C33" s="29" t="s">
        <v>295</v>
      </c>
      <c r="D33" s="29" t="s">
        <v>71</v>
      </c>
      <c r="E33" s="29" t="s">
        <v>107</v>
      </c>
      <c r="F33" s="29" t="s">
        <v>108</v>
      </c>
      <c r="G33" s="29" t="s">
        <v>264</v>
      </c>
      <c r="H33" s="29" t="s">
        <v>265</v>
      </c>
      <c r="I33" s="23">
        <v>34000</v>
      </c>
      <c r="J33" s="23"/>
      <c r="K33" s="23"/>
      <c r="L33" s="23"/>
      <c r="M33" s="23"/>
      <c r="N33" s="23">
        <v>34000</v>
      </c>
      <c r="O33" s="23"/>
      <c r="P33" s="23"/>
      <c r="Q33" s="23"/>
      <c r="R33" s="23"/>
      <c r="S33" s="23"/>
      <c r="T33" s="23"/>
      <c r="U33" s="23"/>
      <c r="V33" s="23"/>
      <c r="W33" s="23"/>
    </row>
    <row r="34" ht="18.75" customHeight="1" spans="1:23">
      <c r="A34" s="24"/>
      <c r="B34" s="24"/>
      <c r="C34" s="20" t="s">
        <v>297</v>
      </c>
      <c r="D34" s="24"/>
      <c r="E34" s="24"/>
      <c r="F34" s="24"/>
      <c r="G34" s="24"/>
      <c r="H34" s="24"/>
      <c r="I34" s="23">
        <v>86560</v>
      </c>
      <c r="J34" s="23"/>
      <c r="K34" s="23"/>
      <c r="L34" s="23"/>
      <c r="M34" s="23"/>
      <c r="N34" s="23">
        <v>86560</v>
      </c>
      <c r="O34" s="23"/>
      <c r="P34" s="23"/>
      <c r="Q34" s="23"/>
      <c r="R34" s="23"/>
      <c r="S34" s="23"/>
      <c r="T34" s="23"/>
      <c r="U34" s="23"/>
      <c r="V34" s="23"/>
      <c r="W34" s="23"/>
    </row>
    <row r="35" ht="18.75" customHeight="1" spans="1:23">
      <c r="A35" s="29" t="s">
        <v>262</v>
      </c>
      <c r="B35" s="29" t="s">
        <v>296</v>
      </c>
      <c r="C35" s="29" t="s">
        <v>297</v>
      </c>
      <c r="D35" s="29" t="s">
        <v>71</v>
      </c>
      <c r="E35" s="29" t="s">
        <v>123</v>
      </c>
      <c r="F35" s="29" t="s">
        <v>124</v>
      </c>
      <c r="G35" s="29" t="s">
        <v>268</v>
      </c>
      <c r="H35" s="29" t="s">
        <v>269</v>
      </c>
      <c r="I35" s="23">
        <v>3742.8</v>
      </c>
      <c r="J35" s="23"/>
      <c r="K35" s="23"/>
      <c r="L35" s="23"/>
      <c r="M35" s="23"/>
      <c r="N35" s="23">
        <v>3742.8</v>
      </c>
      <c r="O35" s="23"/>
      <c r="P35" s="23"/>
      <c r="Q35" s="23"/>
      <c r="R35" s="23"/>
      <c r="S35" s="23"/>
      <c r="T35" s="23"/>
      <c r="U35" s="23"/>
      <c r="V35" s="23"/>
      <c r="W35" s="23"/>
    </row>
    <row r="36" ht="18.75" customHeight="1" spans="1:23">
      <c r="A36" s="29" t="s">
        <v>262</v>
      </c>
      <c r="B36" s="29" t="s">
        <v>296</v>
      </c>
      <c r="C36" s="29" t="s">
        <v>297</v>
      </c>
      <c r="D36" s="29" t="s">
        <v>71</v>
      </c>
      <c r="E36" s="29" t="s">
        <v>123</v>
      </c>
      <c r="F36" s="29" t="s">
        <v>124</v>
      </c>
      <c r="G36" s="29" t="s">
        <v>283</v>
      </c>
      <c r="H36" s="29" t="s">
        <v>284</v>
      </c>
      <c r="I36" s="23">
        <v>24637.2</v>
      </c>
      <c r="J36" s="23"/>
      <c r="K36" s="23"/>
      <c r="L36" s="23"/>
      <c r="M36" s="23"/>
      <c r="N36" s="23">
        <v>24637.2</v>
      </c>
      <c r="O36" s="23"/>
      <c r="P36" s="23"/>
      <c r="Q36" s="23"/>
      <c r="R36" s="23"/>
      <c r="S36" s="23"/>
      <c r="T36" s="23"/>
      <c r="U36" s="23"/>
      <c r="V36" s="23"/>
      <c r="W36" s="23"/>
    </row>
    <row r="37" ht="18.75" customHeight="1" spans="1:23">
      <c r="A37" s="29" t="s">
        <v>262</v>
      </c>
      <c r="B37" s="29" t="s">
        <v>296</v>
      </c>
      <c r="C37" s="29" t="s">
        <v>297</v>
      </c>
      <c r="D37" s="29" t="s">
        <v>71</v>
      </c>
      <c r="E37" s="29" t="s">
        <v>123</v>
      </c>
      <c r="F37" s="29" t="s">
        <v>124</v>
      </c>
      <c r="G37" s="29" t="s">
        <v>291</v>
      </c>
      <c r="H37" s="29" t="s">
        <v>292</v>
      </c>
      <c r="I37" s="23">
        <v>58180</v>
      </c>
      <c r="J37" s="23"/>
      <c r="K37" s="23"/>
      <c r="L37" s="23"/>
      <c r="M37" s="23"/>
      <c r="N37" s="23">
        <v>58180</v>
      </c>
      <c r="O37" s="23"/>
      <c r="P37" s="23"/>
      <c r="Q37" s="23"/>
      <c r="R37" s="23"/>
      <c r="S37" s="23"/>
      <c r="T37" s="23"/>
      <c r="U37" s="23"/>
      <c r="V37" s="23"/>
      <c r="W37" s="23"/>
    </row>
    <row r="38" ht="18.75" customHeight="1" spans="1:23">
      <c r="A38" s="24"/>
      <c r="B38" s="24"/>
      <c r="C38" s="20" t="s">
        <v>298</v>
      </c>
      <c r="D38" s="24"/>
      <c r="E38" s="24"/>
      <c r="F38" s="24"/>
      <c r="G38" s="24"/>
      <c r="H38" s="24"/>
      <c r="I38" s="23">
        <v>30000</v>
      </c>
      <c r="J38" s="23">
        <v>30000</v>
      </c>
      <c r="K38" s="23">
        <v>30000</v>
      </c>
      <c r="L38" s="23"/>
      <c r="M38" s="23"/>
      <c r="N38" s="23"/>
      <c r="O38" s="23"/>
      <c r="P38" s="23"/>
      <c r="Q38" s="23"/>
      <c r="R38" s="23"/>
      <c r="S38" s="23"/>
      <c r="T38" s="23"/>
      <c r="U38" s="23"/>
      <c r="V38" s="23"/>
      <c r="W38" s="23"/>
    </row>
    <row r="39" ht="18.75" customHeight="1" spans="1:23">
      <c r="A39" s="29" t="s">
        <v>299</v>
      </c>
      <c r="B39" s="29" t="s">
        <v>300</v>
      </c>
      <c r="C39" s="29" t="s">
        <v>298</v>
      </c>
      <c r="D39" s="29" t="s">
        <v>71</v>
      </c>
      <c r="E39" s="29" t="s">
        <v>107</v>
      </c>
      <c r="F39" s="29" t="s">
        <v>108</v>
      </c>
      <c r="G39" s="29" t="s">
        <v>264</v>
      </c>
      <c r="H39" s="29" t="s">
        <v>265</v>
      </c>
      <c r="I39" s="23">
        <v>30000</v>
      </c>
      <c r="J39" s="23">
        <v>30000</v>
      </c>
      <c r="K39" s="23">
        <v>30000</v>
      </c>
      <c r="L39" s="23"/>
      <c r="M39" s="23"/>
      <c r="N39" s="23"/>
      <c r="O39" s="23"/>
      <c r="P39" s="23"/>
      <c r="Q39" s="23"/>
      <c r="R39" s="23"/>
      <c r="S39" s="23"/>
      <c r="T39" s="23"/>
      <c r="U39" s="23"/>
      <c r="V39" s="23"/>
      <c r="W39" s="23"/>
    </row>
    <row r="40" ht="18.75" customHeight="1" spans="1:23">
      <c r="A40" s="24"/>
      <c r="B40" s="24"/>
      <c r="C40" s="20" t="s">
        <v>301</v>
      </c>
      <c r="D40" s="24"/>
      <c r="E40" s="24"/>
      <c r="F40" s="24"/>
      <c r="G40" s="24"/>
      <c r="H40" s="24"/>
      <c r="I40" s="23">
        <v>2781000</v>
      </c>
      <c r="J40" s="23">
        <v>2781000</v>
      </c>
      <c r="K40" s="23">
        <v>2781000</v>
      </c>
      <c r="L40" s="23"/>
      <c r="M40" s="23"/>
      <c r="N40" s="23"/>
      <c r="O40" s="23"/>
      <c r="P40" s="23"/>
      <c r="Q40" s="23"/>
      <c r="R40" s="23"/>
      <c r="S40" s="23"/>
      <c r="T40" s="23"/>
      <c r="U40" s="23"/>
      <c r="V40" s="23"/>
      <c r="W40" s="23"/>
    </row>
    <row r="41" ht="18.75" customHeight="1" spans="1:23">
      <c r="A41" s="29" t="s">
        <v>262</v>
      </c>
      <c r="B41" s="29" t="s">
        <v>302</v>
      </c>
      <c r="C41" s="29" t="s">
        <v>301</v>
      </c>
      <c r="D41" s="29" t="s">
        <v>71</v>
      </c>
      <c r="E41" s="29" t="s">
        <v>101</v>
      </c>
      <c r="F41" s="29" t="s">
        <v>102</v>
      </c>
      <c r="G41" s="29" t="s">
        <v>303</v>
      </c>
      <c r="H41" s="29" t="s">
        <v>304</v>
      </c>
      <c r="I41" s="23">
        <v>2781000</v>
      </c>
      <c r="J41" s="23">
        <v>2781000</v>
      </c>
      <c r="K41" s="23">
        <v>2781000</v>
      </c>
      <c r="L41" s="23"/>
      <c r="M41" s="23"/>
      <c r="N41" s="23"/>
      <c r="O41" s="23"/>
      <c r="P41" s="23"/>
      <c r="Q41" s="23"/>
      <c r="R41" s="23"/>
      <c r="S41" s="23"/>
      <c r="T41" s="23"/>
      <c r="U41" s="23"/>
      <c r="V41" s="23"/>
      <c r="W41" s="23"/>
    </row>
    <row r="42" ht="18.75" customHeight="1" spans="1:23">
      <c r="A42" s="24"/>
      <c r="B42" s="24"/>
      <c r="C42" s="20" t="s">
        <v>305</v>
      </c>
      <c r="D42" s="24"/>
      <c r="E42" s="24"/>
      <c r="F42" s="24"/>
      <c r="G42" s="24"/>
      <c r="H42" s="24"/>
      <c r="I42" s="23">
        <v>200000</v>
      </c>
      <c r="J42" s="23"/>
      <c r="K42" s="23"/>
      <c r="L42" s="23"/>
      <c r="M42" s="23"/>
      <c r="N42" s="23">
        <v>200000</v>
      </c>
      <c r="O42" s="23"/>
      <c r="P42" s="23"/>
      <c r="Q42" s="23"/>
      <c r="R42" s="23"/>
      <c r="S42" s="23"/>
      <c r="T42" s="23"/>
      <c r="U42" s="23"/>
      <c r="V42" s="23"/>
      <c r="W42" s="23"/>
    </row>
    <row r="43" ht="18.75" customHeight="1" spans="1:23">
      <c r="A43" s="29" t="s">
        <v>262</v>
      </c>
      <c r="B43" s="29" t="s">
        <v>306</v>
      </c>
      <c r="C43" s="29" t="s">
        <v>305</v>
      </c>
      <c r="D43" s="29" t="s">
        <v>71</v>
      </c>
      <c r="E43" s="29" t="s">
        <v>103</v>
      </c>
      <c r="F43" s="29" t="s">
        <v>104</v>
      </c>
      <c r="G43" s="29" t="s">
        <v>291</v>
      </c>
      <c r="H43" s="29" t="s">
        <v>292</v>
      </c>
      <c r="I43" s="23">
        <v>200000</v>
      </c>
      <c r="J43" s="23"/>
      <c r="K43" s="23"/>
      <c r="L43" s="23"/>
      <c r="M43" s="23"/>
      <c r="N43" s="23">
        <v>200000</v>
      </c>
      <c r="O43" s="23"/>
      <c r="P43" s="23"/>
      <c r="Q43" s="23"/>
      <c r="R43" s="23"/>
      <c r="S43" s="23"/>
      <c r="T43" s="23"/>
      <c r="U43" s="23"/>
      <c r="V43" s="23"/>
      <c r="W43" s="23"/>
    </row>
    <row r="44" ht="18.75" customHeight="1" spans="1:23">
      <c r="A44" s="24"/>
      <c r="B44" s="24"/>
      <c r="C44" s="20" t="s">
        <v>307</v>
      </c>
      <c r="D44" s="24"/>
      <c r="E44" s="24"/>
      <c r="F44" s="24"/>
      <c r="G44" s="24"/>
      <c r="H44" s="24"/>
      <c r="I44" s="23">
        <v>10000</v>
      </c>
      <c r="J44" s="23">
        <v>10000</v>
      </c>
      <c r="K44" s="23">
        <v>10000</v>
      </c>
      <c r="L44" s="23"/>
      <c r="M44" s="23"/>
      <c r="N44" s="23"/>
      <c r="O44" s="23"/>
      <c r="P44" s="23"/>
      <c r="Q44" s="23"/>
      <c r="R44" s="23"/>
      <c r="S44" s="23"/>
      <c r="T44" s="23"/>
      <c r="U44" s="23"/>
      <c r="V44" s="23"/>
      <c r="W44" s="23"/>
    </row>
    <row r="45" ht="18.75" customHeight="1" spans="1:23">
      <c r="A45" s="29" t="s">
        <v>262</v>
      </c>
      <c r="B45" s="29" t="s">
        <v>308</v>
      </c>
      <c r="C45" s="29" t="s">
        <v>307</v>
      </c>
      <c r="D45" s="29" t="s">
        <v>71</v>
      </c>
      <c r="E45" s="29" t="s">
        <v>101</v>
      </c>
      <c r="F45" s="29" t="s">
        <v>102</v>
      </c>
      <c r="G45" s="29" t="s">
        <v>309</v>
      </c>
      <c r="H45" s="29" t="s">
        <v>310</v>
      </c>
      <c r="I45" s="23">
        <v>10000</v>
      </c>
      <c r="J45" s="23">
        <v>10000</v>
      </c>
      <c r="K45" s="23">
        <v>10000</v>
      </c>
      <c r="L45" s="23"/>
      <c r="M45" s="23"/>
      <c r="N45" s="23"/>
      <c r="O45" s="23"/>
      <c r="P45" s="23"/>
      <c r="Q45" s="23"/>
      <c r="R45" s="23"/>
      <c r="S45" s="23"/>
      <c r="T45" s="23"/>
      <c r="U45" s="23"/>
      <c r="V45" s="23"/>
      <c r="W45" s="23"/>
    </row>
    <row r="46" ht="18.75" customHeight="1" spans="1:23">
      <c r="A46" s="24"/>
      <c r="B46" s="24"/>
      <c r="C46" s="20" t="s">
        <v>311</v>
      </c>
      <c r="D46" s="24"/>
      <c r="E46" s="24"/>
      <c r="F46" s="24"/>
      <c r="G46" s="24"/>
      <c r="H46" s="24"/>
      <c r="I46" s="23">
        <v>200000</v>
      </c>
      <c r="J46" s="23"/>
      <c r="K46" s="23"/>
      <c r="L46" s="23"/>
      <c r="M46" s="23"/>
      <c r="N46" s="23">
        <v>200000</v>
      </c>
      <c r="O46" s="23"/>
      <c r="P46" s="23"/>
      <c r="Q46" s="23"/>
      <c r="R46" s="23"/>
      <c r="S46" s="23"/>
      <c r="T46" s="23"/>
      <c r="U46" s="23"/>
      <c r="V46" s="23"/>
      <c r="W46" s="23"/>
    </row>
    <row r="47" ht="18.75" customHeight="1" spans="1:23">
      <c r="A47" s="29" t="s">
        <v>262</v>
      </c>
      <c r="B47" s="29" t="s">
        <v>312</v>
      </c>
      <c r="C47" s="29" t="s">
        <v>311</v>
      </c>
      <c r="D47" s="29" t="s">
        <v>71</v>
      </c>
      <c r="E47" s="29" t="s">
        <v>132</v>
      </c>
      <c r="F47" s="29" t="s">
        <v>131</v>
      </c>
      <c r="G47" s="29" t="s">
        <v>313</v>
      </c>
      <c r="H47" s="29" t="s">
        <v>314</v>
      </c>
      <c r="I47" s="23">
        <v>200000</v>
      </c>
      <c r="J47" s="23"/>
      <c r="K47" s="23"/>
      <c r="L47" s="23"/>
      <c r="M47" s="23"/>
      <c r="N47" s="23">
        <v>200000</v>
      </c>
      <c r="O47" s="23"/>
      <c r="P47" s="23"/>
      <c r="Q47" s="23"/>
      <c r="R47" s="23"/>
      <c r="S47" s="23"/>
      <c r="T47" s="23"/>
      <c r="U47" s="23"/>
      <c r="V47" s="23"/>
      <c r="W47" s="23"/>
    </row>
    <row r="48" ht="18.75" customHeight="1" spans="1:23">
      <c r="A48" s="24"/>
      <c r="B48" s="24"/>
      <c r="C48" s="20" t="s">
        <v>315</v>
      </c>
      <c r="D48" s="24"/>
      <c r="E48" s="24"/>
      <c r="F48" s="24"/>
      <c r="G48" s="24"/>
      <c r="H48" s="24"/>
      <c r="I48" s="23">
        <v>300000</v>
      </c>
      <c r="J48" s="23"/>
      <c r="K48" s="23"/>
      <c r="L48" s="23"/>
      <c r="M48" s="23"/>
      <c r="N48" s="23">
        <v>300000</v>
      </c>
      <c r="O48" s="23"/>
      <c r="P48" s="23"/>
      <c r="Q48" s="23"/>
      <c r="R48" s="23"/>
      <c r="S48" s="23"/>
      <c r="T48" s="23"/>
      <c r="U48" s="23"/>
      <c r="V48" s="23"/>
      <c r="W48" s="23"/>
    </row>
    <row r="49" ht="18.75" customHeight="1" spans="1:23">
      <c r="A49" s="29" t="s">
        <v>262</v>
      </c>
      <c r="B49" s="29" t="s">
        <v>316</v>
      </c>
      <c r="C49" s="29" t="s">
        <v>315</v>
      </c>
      <c r="D49" s="29" t="s">
        <v>71</v>
      </c>
      <c r="E49" s="29" t="s">
        <v>101</v>
      </c>
      <c r="F49" s="29" t="s">
        <v>102</v>
      </c>
      <c r="G49" s="29" t="s">
        <v>283</v>
      </c>
      <c r="H49" s="29" t="s">
        <v>284</v>
      </c>
      <c r="I49" s="23">
        <v>140000</v>
      </c>
      <c r="J49" s="23"/>
      <c r="K49" s="23"/>
      <c r="L49" s="23"/>
      <c r="M49" s="23"/>
      <c r="N49" s="23">
        <v>140000</v>
      </c>
      <c r="O49" s="23"/>
      <c r="P49" s="23"/>
      <c r="Q49" s="23"/>
      <c r="R49" s="23"/>
      <c r="S49" s="23"/>
      <c r="T49" s="23"/>
      <c r="U49" s="23"/>
      <c r="V49" s="23"/>
      <c r="W49" s="23"/>
    </row>
    <row r="50" ht="18.75" customHeight="1" spans="1:23">
      <c r="A50" s="29" t="s">
        <v>262</v>
      </c>
      <c r="B50" s="29" t="s">
        <v>316</v>
      </c>
      <c r="C50" s="29" t="s">
        <v>315</v>
      </c>
      <c r="D50" s="29" t="s">
        <v>71</v>
      </c>
      <c r="E50" s="29" t="s">
        <v>101</v>
      </c>
      <c r="F50" s="29" t="s">
        <v>102</v>
      </c>
      <c r="G50" s="29" t="s">
        <v>317</v>
      </c>
      <c r="H50" s="29" t="s">
        <v>318</v>
      </c>
      <c r="I50" s="23">
        <v>10000</v>
      </c>
      <c r="J50" s="23"/>
      <c r="K50" s="23"/>
      <c r="L50" s="23"/>
      <c r="M50" s="23"/>
      <c r="N50" s="23">
        <v>10000</v>
      </c>
      <c r="O50" s="23"/>
      <c r="P50" s="23"/>
      <c r="Q50" s="23"/>
      <c r="R50" s="23"/>
      <c r="S50" s="23"/>
      <c r="T50" s="23"/>
      <c r="U50" s="23"/>
      <c r="V50" s="23"/>
      <c r="W50" s="23"/>
    </row>
    <row r="51" ht="18.75" customHeight="1" spans="1:23">
      <c r="A51" s="29" t="s">
        <v>262</v>
      </c>
      <c r="B51" s="29" t="s">
        <v>316</v>
      </c>
      <c r="C51" s="29" t="s">
        <v>315</v>
      </c>
      <c r="D51" s="29" t="s">
        <v>71</v>
      </c>
      <c r="E51" s="29" t="s">
        <v>101</v>
      </c>
      <c r="F51" s="29" t="s">
        <v>102</v>
      </c>
      <c r="G51" s="29" t="s">
        <v>277</v>
      </c>
      <c r="H51" s="29" t="s">
        <v>278</v>
      </c>
      <c r="I51" s="23">
        <v>70000</v>
      </c>
      <c r="J51" s="23"/>
      <c r="K51" s="23"/>
      <c r="L51" s="23"/>
      <c r="M51" s="23"/>
      <c r="N51" s="23">
        <v>70000</v>
      </c>
      <c r="O51" s="23"/>
      <c r="P51" s="23"/>
      <c r="Q51" s="23"/>
      <c r="R51" s="23"/>
      <c r="S51" s="23"/>
      <c r="T51" s="23"/>
      <c r="U51" s="23"/>
      <c r="V51" s="23"/>
      <c r="W51" s="23"/>
    </row>
    <row r="52" ht="18.75" customHeight="1" spans="1:23">
      <c r="A52" s="29" t="s">
        <v>262</v>
      </c>
      <c r="B52" s="29" t="s">
        <v>316</v>
      </c>
      <c r="C52" s="29" t="s">
        <v>315</v>
      </c>
      <c r="D52" s="29" t="s">
        <v>71</v>
      </c>
      <c r="E52" s="29" t="s">
        <v>101</v>
      </c>
      <c r="F52" s="29" t="s">
        <v>102</v>
      </c>
      <c r="G52" s="29" t="s">
        <v>287</v>
      </c>
      <c r="H52" s="29" t="s">
        <v>288</v>
      </c>
      <c r="I52" s="23">
        <v>50000</v>
      </c>
      <c r="J52" s="23"/>
      <c r="K52" s="23"/>
      <c r="L52" s="23"/>
      <c r="M52" s="23"/>
      <c r="N52" s="23">
        <v>50000</v>
      </c>
      <c r="O52" s="23"/>
      <c r="P52" s="23"/>
      <c r="Q52" s="23"/>
      <c r="R52" s="23"/>
      <c r="S52" s="23"/>
      <c r="T52" s="23"/>
      <c r="U52" s="23"/>
      <c r="V52" s="23"/>
      <c r="W52" s="23"/>
    </row>
    <row r="53" ht="18.75" customHeight="1" spans="1:23">
      <c r="A53" s="29" t="s">
        <v>262</v>
      </c>
      <c r="B53" s="29" t="s">
        <v>316</v>
      </c>
      <c r="C53" s="29" t="s">
        <v>315</v>
      </c>
      <c r="D53" s="29" t="s">
        <v>71</v>
      </c>
      <c r="E53" s="29" t="s">
        <v>101</v>
      </c>
      <c r="F53" s="29" t="s">
        <v>102</v>
      </c>
      <c r="G53" s="29" t="s">
        <v>248</v>
      </c>
      <c r="H53" s="29" t="s">
        <v>249</v>
      </c>
      <c r="I53" s="23">
        <v>30000</v>
      </c>
      <c r="J53" s="23"/>
      <c r="K53" s="23"/>
      <c r="L53" s="23"/>
      <c r="M53" s="23"/>
      <c r="N53" s="23">
        <v>30000</v>
      </c>
      <c r="O53" s="23"/>
      <c r="P53" s="23"/>
      <c r="Q53" s="23"/>
      <c r="R53" s="23"/>
      <c r="S53" s="23"/>
      <c r="T53" s="23"/>
      <c r="U53" s="23"/>
      <c r="V53" s="23"/>
      <c r="W53" s="23"/>
    </row>
    <row r="54" ht="18.75" customHeight="1" spans="1:23">
      <c r="A54" s="24"/>
      <c r="B54" s="24"/>
      <c r="C54" s="20" t="s">
        <v>319</v>
      </c>
      <c r="D54" s="24"/>
      <c r="E54" s="24"/>
      <c r="F54" s="24"/>
      <c r="G54" s="24"/>
      <c r="H54" s="24"/>
      <c r="I54" s="23">
        <v>42790</v>
      </c>
      <c r="J54" s="23"/>
      <c r="K54" s="23"/>
      <c r="L54" s="23"/>
      <c r="M54" s="23"/>
      <c r="N54" s="23">
        <v>42790</v>
      </c>
      <c r="O54" s="23"/>
      <c r="P54" s="23"/>
      <c r="Q54" s="23"/>
      <c r="R54" s="23"/>
      <c r="S54" s="23"/>
      <c r="T54" s="23"/>
      <c r="U54" s="23"/>
      <c r="V54" s="23"/>
      <c r="W54" s="23"/>
    </row>
    <row r="55" ht="18.75" customHeight="1" spans="1:23">
      <c r="A55" s="29" t="s">
        <v>262</v>
      </c>
      <c r="B55" s="29" t="s">
        <v>320</v>
      </c>
      <c r="C55" s="29" t="s">
        <v>319</v>
      </c>
      <c r="D55" s="29" t="s">
        <v>71</v>
      </c>
      <c r="E55" s="29" t="s">
        <v>107</v>
      </c>
      <c r="F55" s="29" t="s">
        <v>108</v>
      </c>
      <c r="G55" s="29" t="s">
        <v>264</v>
      </c>
      <c r="H55" s="29" t="s">
        <v>265</v>
      </c>
      <c r="I55" s="23">
        <v>42790</v>
      </c>
      <c r="J55" s="23"/>
      <c r="K55" s="23"/>
      <c r="L55" s="23"/>
      <c r="M55" s="23"/>
      <c r="N55" s="23">
        <v>42790</v>
      </c>
      <c r="O55" s="23"/>
      <c r="P55" s="23"/>
      <c r="Q55" s="23"/>
      <c r="R55" s="23"/>
      <c r="S55" s="23"/>
      <c r="T55" s="23"/>
      <c r="U55" s="23"/>
      <c r="V55" s="23"/>
      <c r="W55" s="23"/>
    </row>
    <row r="56" ht="18.75" customHeight="1" spans="1:23">
      <c r="A56" s="24"/>
      <c r="B56" s="24"/>
      <c r="C56" s="20" t="s">
        <v>321</v>
      </c>
      <c r="D56" s="24"/>
      <c r="E56" s="24"/>
      <c r="F56" s="24"/>
      <c r="G56" s="24"/>
      <c r="H56" s="24"/>
      <c r="I56" s="23">
        <v>10000</v>
      </c>
      <c r="J56" s="23"/>
      <c r="K56" s="23"/>
      <c r="L56" s="23"/>
      <c r="M56" s="23"/>
      <c r="N56" s="23">
        <v>10000</v>
      </c>
      <c r="O56" s="23"/>
      <c r="P56" s="23"/>
      <c r="Q56" s="23"/>
      <c r="R56" s="23"/>
      <c r="S56" s="23"/>
      <c r="T56" s="23"/>
      <c r="U56" s="23"/>
      <c r="V56" s="23"/>
      <c r="W56" s="23"/>
    </row>
    <row r="57" ht="18.75" customHeight="1" spans="1:23">
      <c r="A57" s="29" t="s">
        <v>262</v>
      </c>
      <c r="B57" s="29" t="s">
        <v>322</v>
      </c>
      <c r="C57" s="29" t="s">
        <v>321</v>
      </c>
      <c r="D57" s="29" t="s">
        <v>71</v>
      </c>
      <c r="E57" s="29" t="s">
        <v>107</v>
      </c>
      <c r="F57" s="29" t="s">
        <v>108</v>
      </c>
      <c r="G57" s="29" t="s">
        <v>264</v>
      </c>
      <c r="H57" s="29" t="s">
        <v>265</v>
      </c>
      <c r="I57" s="23">
        <v>10000</v>
      </c>
      <c r="J57" s="23"/>
      <c r="K57" s="23"/>
      <c r="L57" s="23"/>
      <c r="M57" s="23"/>
      <c r="N57" s="23">
        <v>10000</v>
      </c>
      <c r="O57" s="23"/>
      <c r="P57" s="23"/>
      <c r="Q57" s="23"/>
      <c r="R57" s="23"/>
      <c r="S57" s="23"/>
      <c r="T57" s="23"/>
      <c r="U57" s="23"/>
      <c r="V57" s="23"/>
      <c r="W57" s="23"/>
    </row>
    <row r="58" ht="18.75" customHeight="1" spans="1:23">
      <c r="A58" s="24"/>
      <c r="B58" s="24"/>
      <c r="C58" s="20" t="s">
        <v>323</v>
      </c>
      <c r="D58" s="24"/>
      <c r="E58" s="24"/>
      <c r="F58" s="24"/>
      <c r="G58" s="24"/>
      <c r="H58" s="24"/>
      <c r="I58" s="23">
        <v>13237200</v>
      </c>
      <c r="J58" s="23"/>
      <c r="K58" s="23"/>
      <c r="L58" s="23"/>
      <c r="M58" s="23"/>
      <c r="N58" s="23"/>
      <c r="O58" s="23"/>
      <c r="P58" s="23"/>
      <c r="Q58" s="23"/>
      <c r="R58" s="23">
        <v>13237200</v>
      </c>
      <c r="S58" s="23"/>
      <c r="T58" s="23">
        <v>13237200</v>
      </c>
      <c r="U58" s="23"/>
      <c r="V58" s="23"/>
      <c r="W58" s="23"/>
    </row>
    <row r="59" ht="18.75" customHeight="1" spans="1:23">
      <c r="A59" s="29" t="s">
        <v>262</v>
      </c>
      <c r="B59" s="29" t="s">
        <v>324</v>
      </c>
      <c r="C59" s="29" t="s">
        <v>323</v>
      </c>
      <c r="D59" s="29" t="s">
        <v>71</v>
      </c>
      <c r="E59" s="29" t="s">
        <v>101</v>
      </c>
      <c r="F59" s="29" t="s">
        <v>102</v>
      </c>
      <c r="G59" s="29" t="s">
        <v>313</v>
      </c>
      <c r="H59" s="29" t="s">
        <v>314</v>
      </c>
      <c r="I59" s="23">
        <v>1537200</v>
      </c>
      <c r="J59" s="23"/>
      <c r="K59" s="23"/>
      <c r="L59" s="23"/>
      <c r="M59" s="23"/>
      <c r="N59" s="23"/>
      <c r="O59" s="23"/>
      <c r="P59" s="23"/>
      <c r="Q59" s="23"/>
      <c r="R59" s="23">
        <v>1537200</v>
      </c>
      <c r="S59" s="23"/>
      <c r="T59" s="23">
        <v>1537200</v>
      </c>
      <c r="U59" s="23"/>
      <c r="V59" s="23"/>
      <c r="W59" s="23"/>
    </row>
    <row r="60" ht="18.75" customHeight="1" spans="1:23">
      <c r="A60" s="29" t="s">
        <v>262</v>
      </c>
      <c r="B60" s="29" t="s">
        <v>324</v>
      </c>
      <c r="C60" s="29" t="s">
        <v>323</v>
      </c>
      <c r="D60" s="29" t="s">
        <v>71</v>
      </c>
      <c r="E60" s="29" t="s">
        <v>101</v>
      </c>
      <c r="F60" s="29" t="s">
        <v>102</v>
      </c>
      <c r="G60" s="29" t="s">
        <v>303</v>
      </c>
      <c r="H60" s="29" t="s">
        <v>304</v>
      </c>
      <c r="I60" s="23">
        <v>6600000</v>
      </c>
      <c r="J60" s="23"/>
      <c r="K60" s="23"/>
      <c r="L60" s="23"/>
      <c r="M60" s="23"/>
      <c r="N60" s="23"/>
      <c r="O60" s="23"/>
      <c r="P60" s="23"/>
      <c r="Q60" s="23"/>
      <c r="R60" s="23">
        <v>6600000</v>
      </c>
      <c r="S60" s="23"/>
      <c r="T60" s="23">
        <v>6600000</v>
      </c>
      <c r="U60" s="23"/>
      <c r="V60" s="23"/>
      <c r="W60" s="23"/>
    </row>
    <row r="61" ht="18.75" customHeight="1" spans="1:23">
      <c r="A61" s="29" t="s">
        <v>262</v>
      </c>
      <c r="B61" s="29" t="s">
        <v>324</v>
      </c>
      <c r="C61" s="29" t="s">
        <v>323</v>
      </c>
      <c r="D61" s="29" t="s">
        <v>71</v>
      </c>
      <c r="E61" s="29" t="s">
        <v>101</v>
      </c>
      <c r="F61" s="29" t="s">
        <v>102</v>
      </c>
      <c r="G61" s="29" t="s">
        <v>325</v>
      </c>
      <c r="H61" s="29" t="s">
        <v>326</v>
      </c>
      <c r="I61" s="23">
        <v>5100000</v>
      </c>
      <c r="J61" s="23"/>
      <c r="K61" s="23"/>
      <c r="L61" s="23"/>
      <c r="M61" s="23"/>
      <c r="N61" s="23"/>
      <c r="O61" s="23"/>
      <c r="P61" s="23"/>
      <c r="Q61" s="23"/>
      <c r="R61" s="23">
        <v>5100000</v>
      </c>
      <c r="S61" s="23"/>
      <c r="T61" s="23">
        <v>5100000</v>
      </c>
      <c r="U61" s="23"/>
      <c r="V61" s="23"/>
      <c r="W61" s="23"/>
    </row>
    <row r="62" ht="18.75" customHeight="1" spans="1:23">
      <c r="A62" s="24"/>
      <c r="B62" s="24"/>
      <c r="C62" s="20" t="s">
        <v>327</v>
      </c>
      <c r="D62" s="24"/>
      <c r="E62" s="24"/>
      <c r="F62" s="24"/>
      <c r="G62" s="24"/>
      <c r="H62" s="24"/>
      <c r="I62" s="23">
        <v>179000</v>
      </c>
      <c r="J62" s="23">
        <v>179000</v>
      </c>
      <c r="K62" s="23">
        <v>179000</v>
      </c>
      <c r="L62" s="23"/>
      <c r="M62" s="23"/>
      <c r="N62" s="23"/>
      <c r="O62" s="23"/>
      <c r="P62" s="23"/>
      <c r="Q62" s="23"/>
      <c r="R62" s="23"/>
      <c r="S62" s="23"/>
      <c r="T62" s="23"/>
      <c r="U62" s="23"/>
      <c r="V62" s="23"/>
      <c r="W62" s="23"/>
    </row>
    <row r="63" ht="18.75" customHeight="1" spans="1:23">
      <c r="A63" s="29" t="s">
        <v>262</v>
      </c>
      <c r="B63" s="29" t="s">
        <v>328</v>
      </c>
      <c r="C63" s="29" t="s">
        <v>327</v>
      </c>
      <c r="D63" s="29" t="s">
        <v>71</v>
      </c>
      <c r="E63" s="29" t="s">
        <v>101</v>
      </c>
      <c r="F63" s="29" t="s">
        <v>102</v>
      </c>
      <c r="G63" s="29" t="s">
        <v>264</v>
      </c>
      <c r="H63" s="29" t="s">
        <v>265</v>
      </c>
      <c r="I63" s="23">
        <v>179000</v>
      </c>
      <c r="J63" s="23">
        <v>179000</v>
      </c>
      <c r="K63" s="23">
        <v>179000</v>
      </c>
      <c r="L63" s="23"/>
      <c r="M63" s="23"/>
      <c r="N63" s="23"/>
      <c r="O63" s="23"/>
      <c r="P63" s="23"/>
      <c r="Q63" s="23"/>
      <c r="R63" s="23"/>
      <c r="S63" s="23"/>
      <c r="T63" s="23"/>
      <c r="U63" s="23"/>
      <c r="V63" s="23"/>
      <c r="W63" s="23"/>
    </row>
    <row r="64" ht="18.75" customHeight="1" spans="1:23">
      <c r="A64" s="24"/>
      <c r="B64" s="24"/>
      <c r="C64" s="20" t="s">
        <v>329</v>
      </c>
      <c r="D64" s="24"/>
      <c r="E64" s="24"/>
      <c r="F64" s="24"/>
      <c r="G64" s="24"/>
      <c r="H64" s="24"/>
      <c r="I64" s="23">
        <v>500000</v>
      </c>
      <c r="J64" s="23">
        <v>500000</v>
      </c>
      <c r="K64" s="23">
        <v>500000</v>
      </c>
      <c r="L64" s="23"/>
      <c r="M64" s="23"/>
      <c r="N64" s="23"/>
      <c r="O64" s="23"/>
      <c r="P64" s="23"/>
      <c r="Q64" s="23"/>
      <c r="R64" s="23"/>
      <c r="S64" s="23"/>
      <c r="T64" s="23"/>
      <c r="U64" s="23"/>
      <c r="V64" s="23"/>
      <c r="W64" s="23"/>
    </row>
    <row r="65" ht="18.75" customHeight="1" spans="1:23">
      <c r="A65" s="29" t="s">
        <v>299</v>
      </c>
      <c r="B65" s="29" t="s">
        <v>330</v>
      </c>
      <c r="C65" s="29" t="s">
        <v>329</v>
      </c>
      <c r="D65" s="29" t="s">
        <v>71</v>
      </c>
      <c r="E65" s="29" t="s">
        <v>109</v>
      </c>
      <c r="F65" s="29" t="s">
        <v>110</v>
      </c>
      <c r="G65" s="29" t="s">
        <v>264</v>
      </c>
      <c r="H65" s="29" t="s">
        <v>265</v>
      </c>
      <c r="I65" s="23">
        <v>500000</v>
      </c>
      <c r="J65" s="23">
        <v>500000</v>
      </c>
      <c r="K65" s="23">
        <v>500000</v>
      </c>
      <c r="L65" s="23"/>
      <c r="M65" s="23"/>
      <c r="N65" s="23"/>
      <c r="O65" s="23"/>
      <c r="P65" s="23"/>
      <c r="Q65" s="23"/>
      <c r="R65" s="23"/>
      <c r="S65" s="23"/>
      <c r="T65" s="23"/>
      <c r="U65" s="23"/>
      <c r="V65" s="23"/>
      <c r="W65" s="23"/>
    </row>
    <row r="66" ht="18.75" customHeight="1" spans="1:23">
      <c r="A66" s="24"/>
      <c r="B66" s="24"/>
      <c r="C66" s="20" t="s">
        <v>331</v>
      </c>
      <c r="D66" s="24"/>
      <c r="E66" s="24"/>
      <c r="F66" s="24"/>
      <c r="G66" s="24"/>
      <c r="H66" s="24"/>
      <c r="I66" s="23">
        <v>9048978</v>
      </c>
      <c r="J66" s="23"/>
      <c r="K66" s="23"/>
      <c r="L66" s="23"/>
      <c r="M66" s="23"/>
      <c r="N66" s="23"/>
      <c r="O66" s="23"/>
      <c r="P66" s="23"/>
      <c r="Q66" s="23"/>
      <c r="R66" s="23">
        <v>9048978</v>
      </c>
      <c r="S66" s="23"/>
      <c r="T66" s="23">
        <v>9048978</v>
      </c>
      <c r="U66" s="23"/>
      <c r="V66" s="23"/>
      <c r="W66" s="23"/>
    </row>
    <row r="67" ht="18.75" customHeight="1" spans="1:23">
      <c r="A67" s="29" t="s">
        <v>262</v>
      </c>
      <c r="B67" s="29" t="s">
        <v>332</v>
      </c>
      <c r="C67" s="29" t="s">
        <v>331</v>
      </c>
      <c r="D67" s="29" t="s">
        <v>71</v>
      </c>
      <c r="E67" s="29" t="s">
        <v>101</v>
      </c>
      <c r="F67" s="29" t="s">
        <v>102</v>
      </c>
      <c r="G67" s="29" t="s">
        <v>291</v>
      </c>
      <c r="H67" s="29" t="s">
        <v>292</v>
      </c>
      <c r="I67" s="23">
        <v>391000</v>
      </c>
      <c r="J67" s="23"/>
      <c r="K67" s="23"/>
      <c r="L67" s="23"/>
      <c r="M67" s="23"/>
      <c r="N67" s="23"/>
      <c r="O67" s="23"/>
      <c r="P67" s="23"/>
      <c r="Q67" s="23"/>
      <c r="R67" s="23">
        <v>391000</v>
      </c>
      <c r="S67" s="23"/>
      <c r="T67" s="23">
        <v>391000</v>
      </c>
      <c r="U67" s="23"/>
      <c r="V67" s="23"/>
      <c r="W67" s="23"/>
    </row>
    <row r="68" ht="18.75" customHeight="1" spans="1:23">
      <c r="A68" s="29" t="s">
        <v>262</v>
      </c>
      <c r="B68" s="29" t="s">
        <v>332</v>
      </c>
      <c r="C68" s="29" t="s">
        <v>331</v>
      </c>
      <c r="D68" s="29" t="s">
        <v>71</v>
      </c>
      <c r="E68" s="29" t="s">
        <v>101</v>
      </c>
      <c r="F68" s="29" t="s">
        <v>102</v>
      </c>
      <c r="G68" s="29" t="s">
        <v>291</v>
      </c>
      <c r="H68" s="29" t="s">
        <v>292</v>
      </c>
      <c r="I68" s="23">
        <v>696478</v>
      </c>
      <c r="J68" s="23"/>
      <c r="K68" s="23"/>
      <c r="L68" s="23"/>
      <c r="M68" s="23"/>
      <c r="N68" s="23"/>
      <c r="O68" s="23"/>
      <c r="P68" s="23"/>
      <c r="Q68" s="23"/>
      <c r="R68" s="23">
        <v>696478</v>
      </c>
      <c r="S68" s="23"/>
      <c r="T68" s="23">
        <v>696478</v>
      </c>
      <c r="U68" s="23"/>
      <c r="V68" s="23"/>
      <c r="W68" s="23"/>
    </row>
    <row r="69" ht="18.75" customHeight="1" spans="1:23">
      <c r="A69" s="29" t="s">
        <v>262</v>
      </c>
      <c r="B69" s="29" t="s">
        <v>332</v>
      </c>
      <c r="C69" s="29" t="s">
        <v>331</v>
      </c>
      <c r="D69" s="29" t="s">
        <v>71</v>
      </c>
      <c r="E69" s="29" t="s">
        <v>101</v>
      </c>
      <c r="F69" s="29" t="s">
        <v>102</v>
      </c>
      <c r="G69" s="29" t="s">
        <v>303</v>
      </c>
      <c r="H69" s="29" t="s">
        <v>304</v>
      </c>
      <c r="I69" s="23">
        <v>6841500</v>
      </c>
      <c r="J69" s="23"/>
      <c r="K69" s="23"/>
      <c r="L69" s="23"/>
      <c r="M69" s="23"/>
      <c r="N69" s="23"/>
      <c r="O69" s="23"/>
      <c r="P69" s="23"/>
      <c r="Q69" s="23"/>
      <c r="R69" s="23">
        <v>6841500</v>
      </c>
      <c r="S69" s="23"/>
      <c r="T69" s="23">
        <v>6841500</v>
      </c>
      <c r="U69" s="23"/>
      <c r="V69" s="23"/>
      <c r="W69" s="23"/>
    </row>
    <row r="70" ht="18.75" customHeight="1" spans="1:23">
      <c r="A70" s="29" t="s">
        <v>262</v>
      </c>
      <c r="B70" s="29" t="s">
        <v>332</v>
      </c>
      <c r="C70" s="29" t="s">
        <v>331</v>
      </c>
      <c r="D70" s="29" t="s">
        <v>71</v>
      </c>
      <c r="E70" s="29" t="s">
        <v>101</v>
      </c>
      <c r="F70" s="29" t="s">
        <v>102</v>
      </c>
      <c r="G70" s="29" t="s">
        <v>325</v>
      </c>
      <c r="H70" s="29" t="s">
        <v>326</v>
      </c>
      <c r="I70" s="23">
        <v>1120000</v>
      </c>
      <c r="J70" s="23"/>
      <c r="K70" s="23"/>
      <c r="L70" s="23"/>
      <c r="M70" s="23"/>
      <c r="N70" s="23"/>
      <c r="O70" s="23"/>
      <c r="P70" s="23"/>
      <c r="Q70" s="23"/>
      <c r="R70" s="23">
        <v>1120000</v>
      </c>
      <c r="S70" s="23"/>
      <c r="T70" s="23">
        <v>1120000</v>
      </c>
      <c r="U70" s="23"/>
      <c r="V70" s="23"/>
      <c r="W70" s="23"/>
    </row>
    <row r="71" ht="18.75" customHeight="1" spans="1:23">
      <c r="A71" s="24"/>
      <c r="B71" s="24"/>
      <c r="C71" s="20" t="s">
        <v>333</v>
      </c>
      <c r="D71" s="24"/>
      <c r="E71" s="24"/>
      <c r="F71" s="24"/>
      <c r="G71" s="24"/>
      <c r="H71" s="24"/>
      <c r="I71" s="23">
        <v>160000</v>
      </c>
      <c r="J71" s="23"/>
      <c r="K71" s="23"/>
      <c r="L71" s="23"/>
      <c r="M71" s="23"/>
      <c r="N71" s="23">
        <v>160000</v>
      </c>
      <c r="O71" s="23"/>
      <c r="P71" s="23"/>
      <c r="Q71" s="23"/>
      <c r="R71" s="23"/>
      <c r="S71" s="23"/>
      <c r="T71" s="23"/>
      <c r="U71" s="23"/>
      <c r="V71" s="23"/>
      <c r="W71" s="23"/>
    </row>
    <row r="72" ht="18.75" customHeight="1" spans="1:23">
      <c r="A72" s="29" t="s">
        <v>262</v>
      </c>
      <c r="B72" s="29" t="s">
        <v>334</v>
      </c>
      <c r="C72" s="29" t="s">
        <v>333</v>
      </c>
      <c r="D72" s="29" t="s">
        <v>71</v>
      </c>
      <c r="E72" s="29" t="s">
        <v>103</v>
      </c>
      <c r="F72" s="29" t="s">
        <v>104</v>
      </c>
      <c r="G72" s="29" t="s">
        <v>303</v>
      </c>
      <c r="H72" s="29" t="s">
        <v>304</v>
      </c>
      <c r="I72" s="23">
        <v>160000</v>
      </c>
      <c r="J72" s="23"/>
      <c r="K72" s="23"/>
      <c r="L72" s="23"/>
      <c r="M72" s="23"/>
      <c r="N72" s="23">
        <v>160000</v>
      </c>
      <c r="O72" s="23"/>
      <c r="P72" s="23"/>
      <c r="Q72" s="23"/>
      <c r="R72" s="23"/>
      <c r="S72" s="23"/>
      <c r="T72" s="23"/>
      <c r="U72" s="23"/>
      <c r="V72" s="23"/>
      <c r="W72" s="23"/>
    </row>
    <row r="73" ht="18.75" customHeight="1" spans="1:23">
      <c r="A73" s="24"/>
      <c r="B73" s="24"/>
      <c r="C73" s="20" t="s">
        <v>335</v>
      </c>
      <c r="D73" s="24"/>
      <c r="E73" s="24"/>
      <c r="F73" s="24"/>
      <c r="G73" s="24"/>
      <c r="H73" s="24"/>
      <c r="I73" s="23">
        <v>300000</v>
      </c>
      <c r="J73" s="23"/>
      <c r="K73" s="23"/>
      <c r="L73" s="23"/>
      <c r="M73" s="23"/>
      <c r="N73" s="23">
        <v>300000</v>
      </c>
      <c r="O73" s="23"/>
      <c r="P73" s="23"/>
      <c r="Q73" s="23"/>
      <c r="R73" s="23"/>
      <c r="S73" s="23"/>
      <c r="T73" s="23"/>
      <c r="U73" s="23"/>
      <c r="V73" s="23"/>
      <c r="W73" s="23"/>
    </row>
    <row r="74" ht="18.75" customHeight="1" spans="1:23">
      <c r="A74" s="29" t="s">
        <v>262</v>
      </c>
      <c r="B74" s="29" t="s">
        <v>336</v>
      </c>
      <c r="C74" s="29" t="s">
        <v>335</v>
      </c>
      <c r="D74" s="29" t="s">
        <v>71</v>
      </c>
      <c r="E74" s="29" t="s">
        <v>103</v>
      </c>
      <c r="F74" s="29" t="s">
        <v>104</v>
      </c>
      <c r="G74" s="29" t="s">
        <v>303</v>
      </c>
      <c r="H74" s="29" t="s">
        <v>304</v>
      </c>
      <c r="I74" s="23">
        <v>300000</v>
      </c>
      <c r="J74" s="23"/>
      <c r="K74" s="23"/>
      <c r="L74" s="23"/>
      <c r="M74" s="23"/>
      <c r="N74" s="23">
        <v>300000</v>
      </c>
      <c r="O74" s="23"/>
      <c r="P74" s="23"/>
      <c r="Q74" s="23"/>
      <c r="R74" s="23"/>
      <c r="S74" s="23"/>
      <c r="T74" s="23"/>
      <c r="U74" s="23"/>
      <c r="V74" s="23"/>
      <c r="W74" s="23"/>
    </row>
    <row r="75" ht="18.75" customHeight="1" spans="1:23">
      <c r="A75" s="24"/>
      <c r="B75" s="24"/>
      <c r="C75" s="20" t="s">
        <v>337</v>
      </c>
      <c r="D75" s="24"/>
      <c r="E75" s="24"/>
      <c r="F75" s="24"/>
      <c r="G75" s="24"/>
      <c r="H75" s="24"/>
      <c r="I75" s="23">
        <v>8800</v>
      </c>
      <c r="J75" s="23"/>
      <c r="K75" s="23"/>
      <c r="L75" s="23"/>
      <c r="M75" s="23"/>
      <c r="N75" s="23">
        <v>8800</v>
      </c>
      <c r="O75" s="23"/>
      <c r="P75" s="23"/>
      <c r="Q75" s="23"/>
      <c r="R75" s="23"/>
      <c r="S75" s="23"/>
      <c r="T75" s="23"/>
      <c r="U75" s="23"/>
      <c r="V75" s="23"/>
      <c r="W75" s="23"/>
    </row>
    <row r="76" ht="18.75" customHeight="1" spans="1:23">
      <c r="A76" s="29" t="s">
        <v>262</v>
      </c>
      <c r="B76" s="29" t="s">
        <v>338</v>
      </c>
      <c r="C76" s="29" t="s">
        <v>337</v>
      </c>
      <c r="D76" s="29" t="s">
        <v>71</v>
      </c>
      <c r="E76" s="29" t="s">
        <v>127</v>
      </c>
      <c r="F76" s="29" t="s">
        <v>126</v>
      </c>
      <c r="G76" s="29" t="s">
        <v>277</v>
      </c>
      <c r="H76" s="29" t="s">
        <v>278</v>
      </c>
      <c r="I76" s="23">
        <v>8800</v>
      </c>
      <c r="J76" s="23"/>
      <c r="K76" s="23"/>
      <c r="L76" s="23"/>
      <c r="M76" s="23"/>
      <c r="N76" s="23">
        <v>8800</v>
      </c>
      <c r="O76" s="23"/>
      <c r="P76" s="23"/>
      <c r="Q76" s="23"/>
      <c r="R76" s="23"/>
      <c r="S76" s="23"/>
      <c r="T76" s="23"/>
      <c r="U76" s="23"/>
      <c r="V76" s="23"/>
      <c r="W76" s="23"/>
    </row>
    <row r="77" ht="18.75" customHeight="1" spans="1:23">
      <c r="A77" s="24"/>
      <c r="B77" s="24"/>
      <c r="C77" s="20" t="s">
        <v>339</v>
      </c>
      <c r="D77" s="24"/>
      <c r="E77" s="24"/>
      <c r="F77" s="24"/>
      <c r="G77" s="24"/>
      <c r="H77" s="24"/>
      <c r="I77" s="23">
        <v>70400</v>
      </c>
      <c r="J77" s="23"/>
      <c r="K77" s="23"/>
      <c r="L77" s="23"/>
      <c r="M77" s="23"/>
      <c r="N77" s="23">
        <v>70400</v>
      </c>
      <c r="O77" s="23"/>
      <c r="P77" s="23"/>
      <c r="Q77" s="23"/>
      <c r="R77" s="23"/>
      <c r="S77" s="23"/>
      <c r="T77" s="23"/>
      <c r="U77" s="23"/>
      <c r="V77" s="23"/>
      <c r="W77" s="23"/>
    </row>
    <row r="78" ht="18.75" customHeight="1" spans="1:23">
      <c r="A78" s="29" t="s">
        <v>262</v>
      </c>
      <c r="B78" s="29" t="s">
        <v>340</v>
      </c>
      <c r="C78" s="29" t="s">
        <v>339</v>
      </c>
      <c r="D78" s="29" t="s">
        <v>71</v>
      </c>
      <c r="E78" s="29" t="s">
        <v>127</v>
      </c>
      <c r="F78" s="29" t="s">
        <v>126</v>
      </c>
      <c r="G78" s="29" t="s">
        <v>277</v>
      </c>
      <c r="H78" s="29" t="s">
        <v>278</v>
      </c>
      <c r="I78" s="23">
        <v>70400</v>
      </c>
      <c r="J78" s="23"/>
      <c r="K78" s="23"/>
      <c r="L78" s="23"/>
      <c r="M78" s="23"/>
      <c r="N78" s="23">
        <v>70400</v>
      </c>
      <c r="O78" s="23"/>
      <c r="P78" s="23"/>
      <c r="Q78" s="23"/>
      <c r="R78" s="23"/>
      <c r="S78" s="23"/>
      <c r="T78" s="23"/>
      <c r="U78" s="23"/>
      <c r="V78" s="23"/>
      <c r="W78" s="23"/>
    </row>
    <row r="79" ht="18.75" customHeight="1" spans="1:23">
      <c r="A79" s="24"/>
      <c r="B79" s="24"/>
      <c r="C79" s="20" t="s">
        <v>341</v>
      </c>
      <c r="D79" s="24"/>
      <c r="E79" s="24"/>
      <c r="F79" s="24"/>
      <c r="G79" s="24"/>
      <c r="H79" s="24"/>
      <c r="I79" s="23">
        <v>1175609.9</v>
      </c>
      <c r="J79" s="23"/>
      <c r="K79" s="23"/>
      <c r="L79" s="23"/>
      <c r="M79" s="23"/>
      <c r="N79" s="23"/>
      <c r="O79" s="23"/>
      <c r="P79" s="23"/>
      <c r="Q79" s="23"/>
      <c r="R79" s="23">
        <v>1175609.9</v>
      </c>
      <c r="S79" s="23"/>
      <c r="T79" s="23"/>
      <c r="U79" s="23"/>
      <c r="V79" s="23"/>
      <c r="W79" s="23">
        <v>1175609.9</v>
      </c>
    </row>
    <row r="80" ht="18.75" customHeight="1" spans="1:23">
      <c r="A80" s="29" t="s">
        <v>262</v>
      </c>
      <c r="B80" s="29" t="s">
        <v>342</v>
      </c>
      <c r="C80" s="29" t="s">
        <v>341</v>
      </c>
      <c r="D80" s="29" t="s">
        <v>71</v>
      </c>
      <c r="E80" s="29" t="s">
        <v>101</v>
      </c>
      <c r="F80" s="29" t="s">
        <v>102</v>
      </c>
      <c r="G80" s="29" t="s">
        <v>264</v>
      </c>
      <c r="H80" s="29" t="s">
        <v>265</v>
      </c>
      <c r="I80" s="23">
        <v>1058048.91</v>
      </c>
      <c r="J80" s="23"/>
      <c r="K80" s="23"/>
      <c r="L80" s="23"/>
      <c r="M80" s="23"/>
      <c r="N80" s="23"/>
      <c r="O80" s="23"/>
      <c r="P80" s="23"/>
      <c r="Q80" s="23"/>
      <c r="R80" s="23">
        <v>1058048.91</v>
      </c>
      <c r="S80" s="23"/>
      <c r="T80" s="23"/>
      <c r="U80" s="23"/>
      <c r="V80" s="23"/>
      <c r="W80" s="23">
        <v>1058048.91</v>
      </c>
    </row>
    <row r="81" ht="18.75" customHeight="1" spans="1:23">
      <c r="A81" s="29" t="s">
        <v>262</v>
      </c>
      <c r="B81" s="29" t="s">
        <v>342</v>
      </c>
      <c r="C81" s="29" t="s">
        <v>341</v>
      </c>
      <c r="D81" s="29" t="s">
        <v>71</v>
      </c>
      <c r="E81" s="29" t="s">
        <v>101</v>
      </c>
      <c r="F81" s="29" t="s">
        <v>102</v>
      </c>
      <c r="G81" s="29" t="s">
        <v>248</v>
      </c>
      <c r="H81" s="29" t="s">
        <v>249</v>
      </c>
      <c r="I81" s="23">
        <v>117560.99</v>
      </c>
      <c r="J81" s="23"/>
      <c r="K81" s="23"/>
      <c r="L81" s="23"/>
      <c r="M81" s="23"/>
      <c r="N81" s="23"/>
      <c r="O81" s="23"/>
      <c r="P81" s="23"/>
      <c r="Q81" s="23"/>
      <c r="R81" s="23">
        <v>117560.99</v>
      </c>
      <c r="S81" s="23"/>
      <c r="T81" s="23"/>
      <c r="U81" s="23"/>
      <c r="V81" s="23"/>
      <c r="W81" s="23">
        <v>117560.99</v>
      </c>
    </row>
    <row r="82" ht="18.75" customHeight="1" spans="1:23">
      <c r="A82" s="24"/>
      <c r="B82" s="24"/>
      <c r="C82" s="20" t="s">
        <v>343</v>
      </c>
      <c r="D82" s="24"/>
      <c r="E82" s="24"/>
      <c r="F82" s="24"/>
      <c r="G82" s="24"/>
      <c r="H82" s="24"/>
      <c r="I82" s="23">
        <v>114372527.9</v>
      </c>
      <c r="J82" s="23"/>
      <c r="K82" s="23"/>
      <c r="L82" s="23"/>
      <c r="M82" s="23"/>
      <c r="N82" s="23"/>
      <c r="O82" s="23"/>
      <c r="P82" s="23"/>
      <c r="Q82" s="23"/>
      <c r="R82" s="23">
        <v>114372527.9</v>
      </c>
      <c r="S82" s="23">
        <v>114372527.9</v>
      </c>
      <c r="T82" s="23"/>
      <c r="U82" s="23"/>
      <c r="V82" s="23"/>
      <c r="W82" s="23"/>
    </row>
    <row r="83" ht="18.75" customHeight="1" spans="1:23">
      <c r="A83" s="29" t="s">
        <v>262</v>
      </c>
      <c r="B83" s="29" t="s">
        <v>344</v>
      </c>
      <c r="C83" s="29" t="s">
        <v>343</v>
      </c>
      <c r="D83" s="29" t="s">
        <v>71</v>
      </c>
      <c r="E83" s="29" t="s">
        <v>101</v>
      </c>
      <c r="F83" s="29" t="s">
        <v>102</v>
      </c>
      <c r="G83" s="29" t="s">
        <v>268</v>
      </c>
      <c r="H83" s="29" t="s">
        <v>269</v>
      </c>
      <c r="I83" s="23">
        <v>456765.36</v>
      </c>
      <c r="J83" s="23"/>
      <c r="K83" s="23"/>
      <c r="L83" s="23"/>
      <c r="M83" s="23"/>
      <c r="N83" s="23"/>
      <c r="O83" s="23"/>
      <c r="P83" s="23"/>
      <c r="Q83" s="23"/>
      <c r="R83" s="23">
        <v>456765.36</v>
      </c>
      <c r="S83" s="23">
        <v>456765.36</v>
      </c>
      <c r="T83" s="23"/>
      <c r="U83" s="23"/>
      <c r="V83" s="23"/>
      <c r="W83" s="23"/>
    </row>
    <row r="84" ht="18.75" customHeight="1" spans="1:23">
      <c r="A84" s="29" t="s">
        <v>262</v>
      </c>
      <c r="B84" s="29" t="s">
        <v>344</v>
      </c>
      <c r="C84" s="29" t="s">
        <v>343</v>
      </c>
      <c r="D84" s="29" t="s">
        <v>71</v>
      </c>
      <c r="E84" s="29" t="s">
        <v>101</v>
      </c>
      <c r="F84" s="29" t="s">
        <v>102</v>
      </c>
      <c r="G84" s="29" t="s">
        <v>345</v>
      </c>
      <c r="H84" s="29" t="s">
        <v>346</v>
      </c>
      <c r="I84" s="23">
        <v>202481.3</v>
      </c>
      <c r="J84" s="23"/>
      <c r="K84" s="23"/>
      <c r="L84" s="23"/>
      <c r="M84" s="23"/>
      <c r="N84" s="23"/>
      <c r="O84" s="23"/>
      <c r="P84" s="23"/>
      <c r="Q84" s="23"/>
      <c r="R84" s="23">
        <v>202481.3</v>
      </c>
      <c r="S84" s="23">
        <v>202481.3</v>
      </c>
      <c r="T84" s="23"/>
      <c r="U84" s="23"/>
      <c r="V84" s="23"/>
      <c r="W84" s="23"/>
    </row>
    <row r="85" ht="18.75" customHeight="1" spans="1:23">
      <c r="A85" s="29" t="s">
        <v>262</v>
      </c>
      <c r="B85" s="29" t="s">
        <v>344</v>
      </c>
      <c r="C85" s="29" t="s">
        <v>343</v>
      </c>
      <c r="D85" s="29" t="s">
        <v>71</v>
      </c>
      <c r="E85" s="29" t="s">
        <v>101</v>
      </c>
      <c r="F85" s="29" t="s">
        <v>102</v>
      </c>
      <c r="G85" s="29" t="s">
        <v>347</v>
      </c>
      <c r="H85" s="29" t="s">
        <v>348</v>
      </c>
      <c r="I85" s="23">
        <v>1405.53</v>
      </c>
      <c r="J85" s="23"/>
      <c r="K85" s="23"/>
      <c r="L85" s="23"/>
      <c r="M85" s="23"/>
      <c r="N85" s="23"/>
      <c r="O85" s="23"/>
      <c r="P85" s="23"/>
      <c r="Q85" s="23"/>
      <c r="R85" s="23">
        <v>1405.53</v>
      </c>
      <c r="S85" s="23">
        <v>1405.53</v>
      </c>
      <c r="T85" s="23"/>
      <c r="U85" s="23"/>
      <c r="V85" s="23"/>
      <c r="W85" s="23"/>
    </row>
    <row r="86" ht="18.75" customHeight="1" spans="1:23">
      <c r="A86" s="29" t="s">
        <v>262</v>
      </c>
      <c r="B86" s="29" t="s">
        <v>344</v>
      </c>
      <c r="C86" s="29" t="s">
        <v>343</v>
      </c>
      <c r="D86" s="29" t="s">
        <v>71</v>
      </c>
      <c r="E86" s="29" t="s">
        <v>101</v>
      </c>
      <c r="F86" s="29" t="s">
        <v>102</v>
      </c>
      <c r="G86" s="29" t="s">
        <v>349</v>
      </c>
      <c r="H86" s="29" t="s">
        <v>350</v>
      </c>
      <c r="I86" s="23">
        <v>506098.53</v>
      </c>
      <c r="J86" s="23"/>
      <c r="K86" s="23"/>
      <c r="L86" s="23"/>
      <c r="M86" s="23"/>
      <c r="N86" s="23"/>
      <c r="O86" s="23"/>
      <c r="P86" s="23"/>
      <c r="Q86" s="23"/>
      <c r="R86" s="23">
        <v>506098.53</v>
      </c>
      <c r="S86" s="23">
        <v>506098.53</v>
      </c>
      <c r="T86" s="23"/>
      <c r="U86" s="23"/>
      <c r="V86" s="23"/>
      <c r="W86" s="23"/>
    </row>
    <row r="87" ht="18.75" customHeight="1" spans="1:23">
      <c r="A87" s="29" t="s">
        <v>262</v>
      </c>
      <c r="B87" s="29" t="s">
        <v>344</v>
      </c>
      <c r="C87" s="29" t="s">
        <v>343</v>
      </c>
      <c r="D87" s="29" t="s">
        <v>71</v>
      </c>
      <c r="E87" s="29" t="s">
        <v>101</v>
      </c>
      <c r="F87" s="29" t="s">
        <v>102</v>
      </c>
      <c r="G87" s="29" t="s">
        <v>351</v>
      </c>
      <c r="H87" s="29" t="s">
        <v>352</v>
      </c>
      <c r="I87" s="23">
        <v>2421450.5</v>
      </c>
      <c r="J87" s="23"/>
      <c r="K87" s="23"/>
      <c r="L87" s="23"/>
      <c r="M87" s="23"/>
      <c r="N87" s="23"/>
      <c r="O87" s="23"/>
      <c r="P87" s="23"/>
      <c r="Q87" s="23"/>
      <c r="R87" s="23">
        <v>2421450.5</v>
      </c>
      <c r="S87" s="23">
        <v>2421450.5</v>
      </c>
      <c r="T87" s="23"/>
      <c r="U87" s="23"/>
      <c r="V87" s="23"/>
      <c r="W87" s="23"/>
    </row>
    <row r="88" ht="18.75" customHeight="1" spans="1:23">
      <c r="A88" s="29" t="s">
        <v>262</v>
      </c>
      <c r="B88" s="29" t="s">
        <v>344</v>
      </c>
      <c r="C88" s="29" t="s">
        <v>343</v>
      </c>
      <c r="D88" s="29" t="s">
        <v>71</v>
      </c>
      <c r="E88" s="29" t="s">
        <v>101</v>
      </c>
      <c r="F88" s="29" t="s">
        <v>102</v>
      </c>
      <c r="G88" s="29" t="s">
        <v>281</v>
      </c>
      <c r="H88" s="29" t="s">
        <v>282</v>
      </c>
      <c r="I88" s="23">
        <v>301338.59</v>
      </c>
      <c r="J88" s="23"/>
      <c r="K88" s="23"/>
      <c r="L88" s="23"/>
      <c r="M88" s="23"/>
      <c r="N88" s="23"/>
      <c r="O88" s="23"/>
      <c r="P88" s="23"/>
      <c r="Q88" s="23"/>
      <c r="R88" s="23">
        <v>301338.59</v>
      </c>
      <c r="S88" s="23">
        <v>301338.59</v>
      </c>
      <c r="T88" s="23"/>
      <c r="U88" s="23"/>
      <c r="V88" s="23"/>
      <c r="W88" s="23"/>
    </row>
    <row r="89" ht="18.75" customHeight="1" spans="1:23">
      <c r="A89" s="29" t="s">
        <v>262</v>
      </c>
      <c r="B89" s="29" t="s">
        <v>344</v>
      </c>
      <c r="C89" s="29" t="s">
        <v>343</v>
      </c>
      <c r="D89" s="29" t="s">
        <v>71</v>
      </c>
      <c r="E89" s="29" t="s">
        <v>101</v>
      </c>
      <c r="F89" s="29" t="s">
        <v>102</v>
      </c>
      <c r="G89" s="29" t="s">
        <v>283</v>
      </c>
      <c r="H89" s="29" t="s">
        <v>284</v>
      </c>
      <c r="I89" s="23">
        <v>914167.74</v>
      </c>
      <c r="J89" s="23"/>
      <c r="K89" s="23"/>
      <c r="L89" s="23"/>
      <c r="M89" s="23"/>
      <c r="N89" s="23"/>
      <c r="O89" s="23"/>
      <c r="P89" s="23"/>
      <c r="Q89" s="23"/>
      <c r="R89" s="23">
        <v>914167.74</v>
      </c>
      <c r="S89" s="23">
        <v>914167.74</v>
      </c>
      <c r="T89" s="23"/>
      <c r="U89" s="23"/>
      <c r="V89" s="23"/>
      <c r="W89" s="23"/>
    </row>
    <row r="90" ht="18.75" customHeight="1" spans="1:23">
      <c r="A90" s="29" t="s">
        <v>262</v>
      </c>
      <c r="B90" s="29" t="s">
        <v>344</v>
      </c>
      <c r="C90" s="29" t="s">
        <v>343</v>
      </c>
      <c r="D90" s="29" t="s">
        <v>71</v>
      </c>
      <c r="E90" s="29" t="s">
        <v>101</v>
      </c>
      <c r="F90" s="29" t="s">
        <v>102</v>
      </c>
      <c r="G90" s="29" t="s">
        <v>285</v>
      </c>
      <c r="H90" s="29" t="s">
        <v>286</v>
      </c>
      <c r="I90" s="23">
        <v>2912108.16</v>
      </c>
      <c r="J90" s="23"/>
      <c r="K90" s="23"/>
      <c r="L90" s="23"/>
      <c r="M90" s="23"/>
      <c r="N90" s="23"/>
      <c r="O90" s="23"/>
      <c r="P90" s="23"/>
      <c r="Q90" s="23"/>
      <c r="R90" s="23">
        <v>2912108.16</v>
      </c>
      <c r="S90" s="23">
        <v>2912108.16</v>
      </c>
      <c r="T90" s="23"/>
      <c r="U90" s="23"/>
      <c r="V90" s="23"/>
      <c r="W90" s="23"/>
    </row>
    <row r="91" ht="18.75" customHeight="1" spans="1:23">
      <c r="A91" s="29" t="s">
        <v>262</v>
      </c>
      <c r="B91" s="29" t="s">
        <v>344</v>
      </c>
      <c r="C91" s="29" t="s">
        <v>343</v>
      </c>
      <c r="D91" s="29" t="s">
        <v>71</v>
      </c>
      <c r="E91" s="29" t="s">
        <v>101</v>
      </c>
      <c r="F91" s="29" t="s">
        <v>102</v>
      </c>
      <c r="G91" s="29" t="s">
        <v>353</v>
      </c>
      <c r="H91" s="29" t="s">
        <v>354</v>
      </c>
      <c r="I91" s="23">
        <v>346666.67</v>
      </c>
      <c r="J91" s="23"/>
      <c r="K91" s="23"/>
      <c r="L91" s="23"/>
      <c r="M91" s="23"/>
      <c r="N91" s="23"/>
      <c r="O91" s="23"/>
      <c r="P91" s="23"/>
      <c r="Q91" s="23"/>
      <c r="R91" s="23">
        <v>346666.67</v>
      </c>
      <c r="S91" s="23">
        <v>346666.67</v>
      </c>
      <c r="T91" s="23"/>
      <c r="U91" s="23"/>
      <c r="V91" s="23"/>
      <c r="W91" s="23"/>
    </row>
    <row r="92" ht="18.75" customHeight="1" spans="1:23">
      <c r="A92" s="29" t="s">
        <v>262</v>
      </c>
      <c r="B92" s="29" t="s">
        <v>344</v>
      </c>
      <c r="C92" s="29" t="s">
        <v>343</v>
      </c>
      <c r="D92" s="29" t="s">
        <v>71</v>
      </c>
      <c r="E92" s="29" t="s">
        <v>101</v>
      </c>
      <c r="F92" s="29" t="s">
        <v>102</v>
      </c>
      <c r="G92" s="29" t="s">
        <v>317</v>
      </c>
      <c r="H92" s="29" t="s">
        <v>318</v>
      </c>
      <c r="I92" s="23">
        <v>1600</v>
      </c>
      <c r="J92" s="23"/>
      <c r="K92" s="23"/>
      <c r="L92" s="23"/>
      <c r="M92" s="23"/>
      <c r="N92" s="23"/>
      <c r="O92" s="23"/>
      <c r="P92" s="23"/>
      <c r="Q92" s="23"/>
      <c r="R92" s="23">
        <v>1600</v>
      </c>
      <c r="S92" s="23">
        <v>1600</v>
      </c>
      <c r="T92" s="23"/>
      <c r="U92" s="23"/>
      <c r="V92" s="23"/>
      <c r="W92" s="23"/>
    </row>
    <row r="93" ht="18.75" customHeight="1" spans="1:23">
      <c r="A93" s="29" t="s">
        <v>262</v>
      </c>
      <c r="B93" s="29" t="s">
        <v>344</v>
      </c>
      <c r="C93" s="29" t="s">
        <v>343</v>
      </c>
      <c r="D93" s="29" t="s">
        <v>71</v>
      </c>
      <c r="E93" s="29" t="s">
        <v>101</v>
      </c>
      <c r="F93" s="29" t="s">
        <v>102</v>
      </c>
      <c r="G93" s="29" t="s">
        <v>277</v>
      </c>
      <c r="H93" s="29" t="s">
        <v>278</v>
      </c>
      <c r="I93" s="23">
        <v>371877.55</v>
      </c>
      <c r="J93" s="23"/>
      <c r="K93" s="23"/>
      <c r="L93" s="23"/>
      <c r="M93" s="23"/>
      <c r="N93" s="23"/>
      <c r="O93" s="23"/>
      <c r="P93" s="23"/>
      <c r="Q93" s="23"/>
      <c r="R93" s="23">
        <v>371877.55</v>
      </c>
      <c r="S93" s="23">
        <v>371877.55</v>
      </c>
      <c r="T93" s="23"/>
      <c r="U93" s="23"/>
      <c r="V93" s="23"/>
      <c r="W93" s="23"/>
    </row>
    <row r="94" ht="18.75" customHeight="1" spans="1:23">
      <c r="A94" s="29" t="s">
        <v>262</v>
      </c>
      <c r="B94" s="29" t="s">
        <v>344</v>
      </c>
      <c r="C94" s="29" t="s">
        <v>343</v>
      </c>
      <c r="D94" s="29" t="s">
        <v>71</v>
      </c>
      <c r="E94" s="29" t="s">
        <v>101</v>
      </c>
      <c r="F94" s="29" t="s">
        <v>102</v>
      </c>
      <c r="G94" s="29" t="s">
        <v>264</v>
      </c>
      <c r="H94" s="29" t="s">
        <v>265</v>
      </c>
      <c r="I94" s="23">
        <v>67334541.51</v>
      </c>
      <c r="J94" s="23"/>
      <c r="K94" s="23"/>
      <c r="L94" s="23"/>
      <c r="M94" s="23"/>
      <c r="N94" s="23"/>
      <c r="O94" s="23"/>
      <c r="P94" s="23"/>
      <c r="Q94" s="23"/>
      <c r="R94" s="23">
        <v>67334541.51</v>
      </c>
      <c r="S94" s="23">
        <v>67334541.51</v>
      </c>
      <c r="T94" s="23"/>
      <c r="U94" s="23"/>
      <c r="V94" s="23"/>
      <c r="W94" s="23"/>
    </row>
    <row r="95" ht="18.75" customHeight="1" spans="1:23">
      <c r="A95" s="29" t="s">
        <v>262</v>
      </c>
      <c r="B95" s="29" t="s">
        <v>344</v>
      </c>
      <c r="C95" s="29" t="s">
        <v>343</v>
      </c>
      <c r="D95" s="29" t="s">
        <v>71</v>
      </c>
      <c r="E95" s="29" t="s">
        <v>101</v>
      </c>
      <c r="F95" s="29" t="s">
        <v>102</v>
      </c>
      <c r="G95" s="29" t="s">
        <v>287</v>
      </c>
      <c r="H95" s="29" t="s">
        <v>288</v>
      </c>
      <c r="I95" s="23">
        <v>328386.67</v>
      </c>
      <c r="J95" s="23"/>
      <c r="K95" s="23"/>
      <c r="L95" s="23"/>
      <c r="M95" s="23"/>
      <c r="N95" s="23"/>
      <c r="O95" s="23"/>
      <c r="P95" s="23"/>
      <c r="Q95" s="23"/>
      <c r="R95" s="23">
        <v>328386.67</v>
      </c>
      <c r="S95" s="23">
        <v>328386.67</v>
      </c>
      <c r="T95" s="23"/>
      <c r="U95" s="23"/>
      <c r="V95" s="23"/>
      <c r="W95" s="23"/>
    </row>
    <row r="96" ht="18.75" customHeight="1" spans="1:23">
      <c r="A96" s="29" t="s">
        <v>262</v>
      </c>
      <c r="B96" s="29" t="s">
        <v>344</v>
      </c>
      <c r="C96" s="29" t="s">
        <v>343</v>
      </c>
      <c r="D96" s="29" t="s">
        <v>71</v>
      </c>
      <c r="E96" s="29" t="s">
        <v>101</v>
      </c>
      <c r="F96" s="29" t="s">
        <v>102</v>
      </c>
      <c r="G96" s="29" t="s">
        <v>313</v>
      </c>
      <c r="H96" s="29" t="s">
        <v>314</v>
      </c>
      <c r="I96" s="23">
        <v>7298797.92</v>
      </c>
      <c r="J96" s="23"/>
      <c r="K96" s="23"/>
      <c r="L96" s="23"/>
      <c r="M96" s="23"/>
      <c r="N96" s="23"/>
      <c r="O96" s="23"/>
      <c r="P96" s="23"/>
      <c r="Q96" s="23"/>
      <c r="R96" s="23">
        <v>7298797.92</v>
      </c>
      <c r="S96" s="23">
        <v>7298797.92</v>
      </c>
      <c r="T96" s="23"/>
      <c r="U96" s="23"/>
      <c r="V96" s="23"/>
      <c r="W96" s="23"/>
    </row>
    <row r="97" ht="18.75" customHeight="1" spans="1:23">
      <c r="A97" s="29" t="s">
        <v>262</v>
      </c>
      <c r="B97" s="29" t="s">
        <v>344</v>
      </c>
      <c r="C97" s="29" t="s">
        <v>343</v>
      </c>
      <c r="D97" s="29" t="s">
        <v>71</v>
      </c>
      <c r="E97" s="29" t="s">
        <v>101</v>
      </c>
      <c r="F97" s="29" t="s">
        <v>102</v>
      </c>
      <c r="G97" s="29" t="s">
        <v>355</v>
      </c>
      <c r="H97" s="29" t="s">
        <v>356</v>
      </c>
      <c r="I97" s="23">
        <v>336000</v>
      </c>
      <c r="J97" s="23"/>
      <c r="K97" s="23"/>
      <c r="L97" s="23"/>
      <c r="M97" s="23"/>
      <c r="N97" s="23"/>
      <c r="O97" s="23"/>
      <c r="P97" s="23"/>
      <c r="Q97" s="23"/>
      <c r="R97" s="23">
        <v>336000</v>
      </c>
      <c r="S97" s="23">
        <v>336000</v>
      </c>
      <c r="T97" s="23"/>
      <c r="U97" s="23"/>
      <c r="V97" s="23"/>
      <c r="W97" s="23"/>
    </row>
    <row r="98" ht="18.75" customHeight="1" spans="1:23">
      <c r="A98" s="29" t="s">
        <v>262</v>
      </c>
      <c r="B98" s="29" t="s">
        <v>344</v>
      </c>
      <c r="C98" s="29" t="s">
        <v>343</v>
      </c>
      <c r="D98" s="29" t="s">
        <v>71</v>
      </c>
      <c r="E98" s="29" t="s">
        <v>101</v>
      </c>
      <c r="F98" s="29" t="s">
        <v>102</v>
      </c>
      <c r="G98" s="29" t="s">
        <v>357</v>
      </c>
      <c r="H98" s="29" t="s">
        <v>358</v>
      </c>
      <c r="I98" s="23">
        <v>64360.43</v>
      </c>
      <c r="J98" s="23"/>
      <c r="K98" s="23"/>
      <c r="L98" s="23"/>
      <c r="M98" s="23"/>
      <c r="N98" s="23"/>
      <c r="O98" s="23"/>
      <c r="P98" s="23"/>
      <c r="Q98" s="23"/>
      <c r="R98" s="23">
        <v>64360.43</v>
      </c>
      <c r="S98" s="23">
        <v>64360.43</v>
      </c>
      <c r="T98" s="23"/>
      <c r="U98" s="23"/>
      <c r="V98" s="23"/>
      <c r="W98" s="23"/>
    </row>
    <row r="99" ht="18.75" customHeight="1" spans="1:23">
      <c r="A99" s="29" t="s">
        <v>262</v>
      </c>
      <c r="B99" s="29" t="s">
        <v>344</v>
      </c>
      <c r="C99" s="29" t="s">
        <v>343</v>
      </c>
      <c r="D99" s="29" t="s">
        <v>71</v>
      </c>
      <c r="E99" s="29" t="s">
        <v>101</v>
      </c>
      <c r="F99" s="29" t="s">
        <v>102</v>
      </c>
      <c r="G99" s="29" t="s">
        <v>248</v>
      </c>
      <c r="H99" s="29" t="s">
        <v>249</v>
      </c>
      <c r="I99" s="23">
        <v>11249386.12</v>
      </c>
      <c r="J99" s="23"/>
      <c r="K99" s="23"/>
      <c r="L99" s="23"/>
      <c r="M99" s="23"/>
      <c r="N99" s="23"/>
      <c r="O99" s="23"/>
      <c r="P99" s="23"/>
      <c r="Q99" s="23"/>
      <c r="R99" s="23">
        <v>11249386.12</v>
      </c>
      <c r="S99" s="23">
        <v>11249386.12</v>
      </c>
      <c r="T99" s="23"/>
      <c r="U99" s="23"/>
      <c r="V99" s="23"/>
      <c r="W99" s="23"/>
    </row>
    <row r="100" ht="18.75" customHeight="1" spans="1:23">
      <c r="A100" s="29" t="s">
        <v>262</v>
      </c>
      <c r="B100" s="29" t="s">
        <v>344</v>
      </c>
      <c r="C100" s="29" t="s">
        <v>343</v>
      </c>
      <c r="D100" s="29" t="s">
        <v>71</v>
      </c>
      <c r="E100" s="29" t="s">
        <v>101</v>
      </c>
      <c r="F100" s="29" t="s">
        <v>102</v>
      </c>
      <c r="G100" s="29" t="s">
        <v>359</v>
      </c>
      <c r="H100" s="29" t="s">
        <v>360</v>
      </c>
      <c r="I100" s="23">
        <v>63000</v>
      </c>
      <c r="J100" s="23"/>
      <c r="K100" s="23"/>
      <c r="L100" s="23"/>
      <c r="M100" s="23"/>
      <c r="N100" s="23"/>
      <c r="O100" s="23"/>
      <c r="P100" s="23"/>
      <c r="Q100" s="23"/>
      <c r="R100" s="23">
        <v>63000</v>
      </c>
      <c r="S100" s="23">
        <v>63000</v>
      </c>
      <c r="T100" s="23"/>
      <c r="U100" s="23"/>
      <c r="V100" s="23"/>
      <c r="W100" s="23"/>
    </row>
    <row r="101" ht="18.75" customHeight="1" spans="1:23">
      <c r="A101" s="29" t="s">
        <v>262</v>
      </c>
      <c r="B101" s="29" t="s">
        <v>344</v>
      </c>
      <c r="C101" s="29" t="s">
        <v>343</v>
      </c>
      <c r="D101" s="29" t="s">
        <v>71</v>
      </c>
      <c r="E101" s="29" t="s">
        <v>101</v>
      </c>
      <c r="F101" s="29" t="s">
        <v>102</v>
      </c>
      <c r="G101" s="29" t="s">
        <v>289</v>
      </c>
      <c r="H101" s="29" t="s">
        <v>290</v>
      </c>
      <c r="I101" s="23">
        <v>187866.67</v>
      </c>
      <c r="J101" s="23"/>
      <c r="K101" s="23"/>
      <c r="L101" s="23"/>
      <c r="M101" s="23"/>
      <c r="N101" s="23"/>
      <c r="O101" s="23"/>
      <c r="P101" s="23"/>
      <c r="Q101" s="23"/>
      <c r="R101" s="23">
        <v>187866.67</v>
      </c>
      <c r="S101" s="23">
        <v>187866.67</v>
      </c>
      <c r="T101" s="23"/>
      <c r="U101" s="23"/>
      <c r="V101" s="23"/>
      <c r="W101" s="23"/>
    </row>
    <row r="102" ht="18.75" customHeight="1" spans="1:23">
      <c r="A102" s="29" t="s">
        <v>262</v>
      </c>
      <c r="B102" s="29" t="s">
        <v>344</v>
      </c>
      <c r="C102" s="29" t="s">
        <v>343</v>
      </c>
      <c r="D102" s="29" t="s">
        <v>71</v>
      </c>
      <c r="E102" s="29" t="s">
        <v>101</v>
      </c>
      <c r="F102" s="29" t="s">
        <v>102</v>
      </c>
      <c r="G102" s="29" t="s">
        <v>361</v>
      </c>
      <c r="H102" s="29" t="s">
        <v>362</v>
      </c>
      <c r="I102" s="23">
        <v>3000000</v>
      </c>
      <c r="J102" s="23"/>
      <c r="K102" s="23"/>
      <c r="L102" s="23"/>
      <c r="M102" s="23"/>
      <c r="N102" s="23"/>
      <c r="O102" s="23"/>
      <c r="P102" s="23"/>
      <c r="Q102" s="23"/>
      <c r="R102" s="23">
        <v>3000000</v>
      </c>
      <c r="S102" s="23">
        <v>3000000</v>
      </c>
      <c r="T102" s="23"/>
      <c r="U102" s="23"/>
      <c r="V102" s="23"/>
      <c r="W102" s="23"/>
    </row>
    <row r="103" ht="18.75" customHeight="1" spans="1:23">
      <c r="A103" s="29" t="s">
        <v>262</v>
      </c>
      <c r="B103" s="29" t="s">
        <v>344</v>
      </c>
      <c r="C103" s="29" t="s">
        <v>343</v>
      </c>
      <c r="D103" s="29" t="s">
        <v>71</v>
      </c>
      <c r="E103" s="29" t="s">
        <v>101</v>
      </c>
      <c r="F103" s="29" t="s">
        <v>102</v>
      </c>
      <c r="G103" s="29" t="s">
        <v>303</v>
      </c>
      <c r="H103" s="29" t="s">
        <v>304</v>
      </c>
      <c r="I103" s="23">
        <v>15724089.59</v>
      </c>
      <c r="J103" s="23"/>
      <c r="K103" s="23"/>
      <c r="L103" s="23"/>
      <c r="M103" s="23"/>
      <c r="N103" s="23"/>
      <c r="O103" s="23"/>
      <c r="P103" s="23"/>
      <c r="Q103" s="23"/>
      <c r="R103" s="23">
        <v>15724089.59</v>
      </c>
      <c r="S103" s="23">
        <v>15724089.59</v>
      </c>
      <c r="T103" s="23"/>
      <c r="U103" s="23"/>
      <c r="V103" s="23"/>
      <c r="W103" s="23"/>
    </row>
    <row r="104" ht="18.75" customHeight="1" spans="1:23">
      <c r="A104" s="29" t="s">
        <v>262</v>
      </c>
      <c r="B104" s="29" t="s">
        <v>344</v>
      </c>
      <c r="C104" s="29" t="s">
        <v>343</v>
      </c>
      <c r="D104" s="29" t="s">
        <v>71</v>
      </c>
      <c r="E104" s="29" t="s">
        <v>101</v>
      </c>
      <c r="F104" s="29" t="s">
        <v>102</v>
      </c>
      <c r="G104" s="29" t="s">
        <v>293</v>
      </c>
      <c r="H104" s="29" t="s">
        <v>294</v>
      </c>
      <c r="I104" s="23">
        <v>350139.06</v>
      </c>
      <c r="J104" s="23"/>
      <c r="K104" s="23"/>
      <c r="L104" s="23"/>
      <c r="M104" s="23"/>
      <c r="N104" s="23"/>
      <c r="O104" s="23"/>
      <c r="P104" s="23"/>
      <c r="Q104" s="23"/>
      <c r="R104" s="23">
        <v>350139.06</v>
      </c>
      <c r="S104" s="23">
        <v>350139.06</v>
      </c>
      <c r="T104" s="23"/>
      <c r="U104" s="23"/>
      <c r="V104" s="23"/>
      <c r="W104" s="23"/>
    </row>
    <row r="105" ht="18.75" customHeight="1" spans="1:23">
      <c r="A105" s="24"/>
      <c r="B105" s="24"/>
      <c r="C105" s="20" t="s">
        <v>363</v>
      </c>
      <c r="D105" s="24"/>
      <c r="E105" s="24"/>
      <c r="F105" s="24"/>
      <c r="G105" s="24"/>
      <c r="H105" s="24"/>
      <c r="I105" s="23">
        <v>78838382.84</v>
      </c>
      <c r="J105" s="23"/>
      <c r="K105" s="23"/>
      <c r="L105" s="23"/>
      <c r="M105" s="23"/>
      <c r="N105" s="23"/>
      <c r="O105" s="23"/>
      <c r="P105" s="23"/>
      <c r="Q105" s="23"/>
      <c r="R105" s="23">
        <v>78838382.84</v>
      </c>
      <c r="S105" s="23">
        <v>78838382.84</v>
      </c>
      <c r="T105" s="23"/>
      <c r="U105" s="23"/>
      <c r="V105" s="23"/>
      <c r="W105" s="23"/>
    </row>
    <row r="106" ht="18.75" customHeight="1" spans="1:23">
      <c r="A106" s="29" t="s">
        <v>262</v>
      </c>
      <c r="B106" s="29" t="s">
        <v>364</v>
      </c>
      <c r="C106" s="29" t="s">
        <v>363</v>
      </c>
      <c r="D106" s="29" t="s">
        <v>71</v>
      </c>
      <c r="E106" s="29" t="s">
        <v>101</v>
      </c>
      <c r="F106" s="29" t="s">
        <v>102</v>
      </c>
      <c r="G106" s="29" t="s">
        <v>287</v>
      </c>
      <c r="H106" s="29" t="s">
        <v>288</v>
      </c>
      <c r="I106" s="23">
        <v>78838382.84</v>
      </c>
      <c r="J106" s="23"/>
      <c r="K106" s="23"/>
      <c r="L106" s="23"/>
      <c r="M106" s="23"/>
      <c r="N106" s="23"/>
      <c r="O106" s="23"/>
      <c r="P106" s="23"/>
      <c r="Q106" s="23"/>
      <c r="R106" s="23">
        <v>78838382.84</v>
      </c>
      <c r="S106" s="23">
        <v>78838382.84</v>
      </c>
      <c r="T106" s="23"/>
      <c r="U106" s="23"/>
      <c r="V106" s="23"/>
      <c r="W106" s="23"/>
    </row>
    <row r="107" ht="18.75" customHeight="1" spans="1:23">
      <c r="A107" s="24"/>
      <c r="B107" s="24"/>
      <c r="C107" s="20" t="s">
        <v>365</v>
      </c>
      <c r="D107" s="24"/>
      <c r="E107" s="24"/>
      <c r="F107" s="24"/>
      <c r="G107" s="24"/>
      <c r="H107" s="24"/>
      <c r="I107" s="23">
        <v>55000000</v>
      </c>
      <c r="J107" s="23"/>
      <c r="K107" s="23"/>
      <c r="L107" s="23"/>
      <c r="M107" s="23"/>
      <c r="N107" s="23"/>
      <c r="O107" s="23"/>
      <c r="P107" s="23"/>
      <c r="Q107" s="23"/>
      <c r="R107" s="23">
        <v>55000000</v>
      </c>
      <c r="S107" s="23"/>
      <c r="T107" s="23"/>
      <c r="U107" s="23"/>
      <c r="V107" s="23"/>
      <c r="W107" s="23">
        <v>55000000</v>
      </c>
    </row>
    <row r="108" ht="18.75" customHeight="1" spans="1:23">
      <c r="A108" s="29" t="s">
        <v>262</v>
      </c>
      <c r="B108" s="29" t="s">
        <v>366</v>
      </c>
      <c r="C108" s="29" t="s">
        <v>365</v>
      </c>
      <c r="D108" s="29" t="s">
        <v>71</v>
      </c>
      <c r="E108" s="29" t="s">
        <v>101</v>
      </c>
      <c r="F108" s="29" t="s">
        <v>102</v>
      </c>
      <c r="G108" s="29" t="s">
        <v>264</v>
      </c>
      <c r="H108" s="29" t="s">
        <v>265</v>
      </c>
      <c r="I108" s="23">
        <v>33000000</v>
      </c>
      <c r="J108" s="23"/>
      <c r="K108" s="23"/>
      <c r="L108" s="23"/>
      <c r="M108" s="23"/>
      <c r="N108" s="23"/>
      <c r="O108" s="23"/>
      <c r="P108" s="23"/>
      <c r="Q108" s="23"/>
      <c r="R108" s="23">
        <v>33000000</v>
      </c>
      <c r="S108" s="23"/>
      <c r="T108" s="23"/>
      <c r="U108" s="23"/>
      <c r="V108" s="23"/>
      <c r="W108" s="23">
        <v>33000000</v>
      </c>
    </row>
    <row r="109" ht="18.75" customHeight="1" spans="1:23">
      <c r="A109" s="29" t="s">
        <v>262</v>
      </c>
      <c r="B109" s="29" t="s">
        <v>366</v>
      </c>
      <c r="C109" s="29" t="s">
        <v>365</v>
      </c>
      <c r="D109" s="29" t="s">
        <v>71</v>
      </c>
      <c r="E109" s="29" t="s">
        <v>101</v>
      </c>
      <c r="F109" s="29" t="s">
        <v>102</v>
      </c>
      <c r="G109" s="29" t="s">
        <v>303</v>
      </c>
      <c r="H109" s="29" t="s">
        <v>304</v>
      </c>
      <c r="I109" s="23">
        <v>22000000</v>
      </c>
      <c r="J109" s="23"/>
      <c r="K109" s="23"/>
      <c r="L109" s="23"/>
      <c r="M109" s="23"/>
      <c r="N109" s="23"/>
      <c r="O109" s="23"/>
      <c r="P109" s="23"/>
      <c r="Q109" s="23"/>
      <c r="R109" s="23">
        <v>22000000</v>
      </c>
      <c r="S109" s="23"/>
      <c r="T109" s="23"/>
      <c r="U109" s="23"/>
      <c r="V109" s="23"/>
      <c r="W109" s="23">
        <v>22000000</v>
      </c>
    </row>
    <row r="110" ht="18.75" customHeight="1" spans="1:23">
      <c r="A110" s="24"/>
      <c r="B110" s="24"/>
      <c r="C110" s="20" t="s">
        <v>367</v>
      </c>
      <c r="D110" s="24"/>
      <c r="E110" s="24"/>
      <c r="F110" s="24"/>
      <c r="G110" s="24"/>
      <c r="H110" s="24"/>
      <c r="I110" s="23">
        <v>9997000</v>
      </c>
      <c r="J110" s="23"/>
      <c r="K110" s="23"/>
      <c r="L110" s="23"/>
      <c r="M110" s="23"/>
      <c r="N110" s="23">
        <v>9997000</v>
      </c>
      <c r="O110" s="23"/>
      <c r="P110" s="23"/>
      <c r="Q110" s="23"/>
      <c r="R110" s="23"/>
      <c r="S110" s="23"/>
      <c r="T110" s="23"/>
      <c r="U110" s="23"/>
      <c r="V110" s="23"/>
      <c r="W110" s="23"/>
    </row>
    <row r="111" ht="18.75" customHeight="1" spans="1:23">
      <c r="A111" s="29" t="s">
        <v>262</v>
      </c>
      <c r="B111" s="29" t="s">
        <v>368</v>
      </c>
      <c r="C111" s="29" t="s">
        <v>367</v>
      </c>
      <c r="D111" s="29" t="s">
        <v>71</v>
      </c>
      <c r="E111" s="29" t="s">
        <v>101</v>
      </c>
      <c r="F111" s="29" t="s">
        <v>102</v>
      </c>
      <c r="G111" s="29" t="s">
        <v>361</v>
      </c>
      <c r="H111" s="29" t="s">
        <v>362</v>
      </c>
      <c r="I111" s="23">
        <v>9997000</v>
      </c>
      <c r="J111" s="23"/>
      <c r="K111" s="23"/>
      <c r="L111" s="23"/>
      <c r="M111" s="23"/>
      <c r="N111" s="23">
        <v>9997000</v>
      </c>
      <c r="O111" s="23"/>
      <c r="P111" s="23"/>
      <c r="Q111" s="23"/>
      <c r="R111" s="23"/>
      <c r="S111" s="23"/>
      <c r="T111" s="23"/>
      <c r="U111" s="23"/>
      <c r="V111" s="23"/>
      <c r="W111" s="23"/>
    </row>
    <row r="112" ht="18.75" customHeight="1" spans="1:23">
      <c r="A112" s="24"/>
      <c r="B112" s="24"/>
      <c r="C112" s="20" t="s">
        <v>369</v>
      </c>
      <c r="D112" s="24"/>
      <c r="E112" s="24"/>
      <c r="F112" s="24"/>
      <c r="G112" s="24"/>
      <c r="H112" s="24"/>
      <c r="I112" s="23">
        <v>113500</v>
      </c>
      <c r="J112" s="23"/>
      <c r="K112" s="23"/>
      <c r="L112" s="23"/>
      <c r="M112" s="23"/>
      <c r="N112" s="23">
        <v>113500</v>
      </c>
      <c r="O112" s="23"/>
      <c r="P112" s="23"/>
      <c r="Q112" s="23"/>
      <c r="R112" s="23"/>
      <c r="S112" s="23"/>
      <c r="T112" s="23"/>
      <c r="U112" s="23"/>
      <c r="V112" s="23"/>
      <c r="W112" s="23"/>
    </row>
    <row r="113" ht="18.75" customHeight="1" spans="1:23">
      <c r="A113" s="29" t="s">
        <v>262</v>
      </c>
      <c r="B113" s="29" t="s">
        <v>370</v>
      </c>
      <c r="C113" s="29" t="s">
        <v>369</v>
      </c>
      <c r="D113" s="29" t="s">
        <v>71</v>
      </c>
      <c r="E113" s="29" t="s">
        <v>107</v>
      </c>
      <c r="F113" s="29" t="s">
        <v>108</v>
      </c>
      <c r="G113" s="29" t="s">
        <v>264</v>
      </c>
      <c r="H113" s="29" t="s">
        <v>265</v>
      </c>
      <c r="I113" s="23">
        <v>113500</v>
      </c>
      <c r="J113" s="23"/>
      <c r="K113" s="23"/>
      <c r="L113" s="23"/>
      <c r="M113" s="23"/>
      <c r="N113" s="23">
        <v>113500</v>
      </c>
      <c r="O113" s="23"/>
      <c r="P113" s="23"/>
      <c r="Q113" s="23"/>
      <c r="R113" s="23"/>
      <c r="S113" s="23"/>
      <c r="T113" s="23"/>
      <c r="U113" s="23"/>
      <c r="V113" s="23"/>
      <c r="W113" s="23"/>
    </row>
    <row r="114" ht="18.75" customHeight="1" spans="1:23">
      <c r="A114" s="133" t="s">
        <v>56</v>
      </c>
      <c r="B114" s="133"/>
      <c r="C114" s="133"/>
      <c r="D114" s="133"/>
      <c r="E114" s="133"/>
      <c r="F114" s="133"/>
      <c r="G114" s="133"/>
      <c r="H114" s="133"/>
      <c r="I114" s="23">
        <v>290862348.64</v>
      </c>
      <c r="J114" s="23">
        <v>3500000</v>
      </c>
      <c r="K114" s="23">
        <v>3500000</v>
      </c>
      <c r="L114" s="23"/>
      <c r="M114" s="23"/>
      <c r="N114" s="23">
        <v>11589650</v>
      </c>
      <c r="O114" s="23"/>
      <c r="P114" s="23"/>
      <c r="Q114" s="23"/>
      <c r="R114" s="23">
        <v>275772698.64</v>
      </c>
      <c r="S114" s="23">
        <v>193210910.74</v>
      </c>
      <c r="T114" s="23">
        <v>23074178</v>
      </c>
      <c r="U114" s="23"/>
      <c r="V114" s="23"/>
      <c r="W114" s="23">
        <v>59487609.9</v>
      </c>
    </row>
  </sheetData>
  <mergeCells count="28">
    <mergeCell ref="A2:W2"/>
    <mergeCell ref="A3:H3"/>
    <mergeCell ref="J4:M4"/>
    <mergeCell ref="N4:P4"/>
    <mergeCell ref="R4:W4"/>
    <mergeCell ref="A114:H11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59"/>
  <sheetViews>
    <sheetView showZeros="0" workbookViewId="0">
      <selection activeCell="B10" sqref="B7:B11"/>
    </sheetView>
  </sheetViews>
  <sheetFormatPr defaultColWidth="9.14285714285714" defaultRowHeight="12" customHeight="1"/>
  <cols>
    <col min="1" max="1" width="54"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7" t="s">
        <v>371</v>
      </c>
    </row>
    <row r="2" ht="36.75" customHeight="1" spans="1:10">
      <c r="A2" s="4" t="str">
        <f>"2025"&amp;"年部门项目支出绩效目标表"</f>
        <v>2025年部门项目支出绩效目标表</v>
      </c>
      <c r="B2" s="5"/>
      <c r="C2" s="5"/>
      <c r="D2" s="5"/>
      <c r="E2" s="5"/>
      <c r="F2" s="71"/>
      <c r="G2" s="5"/>
      <c r="H2" s="71"/>
      <c r="I2" s="71"/>
      <c r="J2" s="5"/>
    </row>
    <row r="3" ht="18.75" customHeight="1" spans="1:8">
      <c r="A3" s="50" t="str">
        <f>"单位名称："&amp;"双江拉祜族佤族布朗族傣族自治县人民医院"</f>
        <v>单位名称：双江拉祜族佤族布朗族傣族自治县人民医院</v>
      </c>
      <c r="B3" s="51"/>
      <c r="C3" s="51"/>
      <c r="D3" s="51"/>
      <c r="E3" s="51"/>
      <c r="F3" s="52"/>
      <c r="G3" s="51"/>
      <c r="H3" s="52"/>
    </row>
    <row r="4" ht="18.75" customHeight="1" spans="1:10">
      <c r="A4" s="42" t="s">
        <v>372</v>
      </c>
      <c r="B4" s="42" t="s">
        <v>373</v>
      </c>
      <c r="C4" s="42" t="s">
        <v>374</v>
      </c>
      <c r="D4" s="42" t="s">
        <v>375</v>
      </c>
      <c r="E4" s="42" t="s">
        <v>376</v>
      </c>
      <c r="F4" s="53" t="s">
        <v>377</v>
      </c>
      <c r="G4" s="42" t="s">
        <v>378</v>
      </c>
      <c r="H4" s="53" t="s">
        <v>379</v>
      </c>
      <c r="I4" s="53" t="s">
        <v>380</v>
      </c>
      <c r="J4" s="42" t="s">
        <v>381</v>
      </c>
    </row>
    <row r="5" ht="18.75" customHeight="1" spans="1:10">
      <c r="A5" s="122">
        <v>1</v>
      </c>
      <c r="B5" s="122">
        <v>2</v>
      </c>
      <c r="C5" s="122">
        <v>3</v>
      </c>
      <c r="D5" s="122">
        <v>4</v>
      </c>
      <c r="E5" s="122">
        <v>5</v>
      </c>
      <c r="F5" s="122">
        <v>6</v>
      </c>
      <c r="G5" s="122">
        <v>7</v>
      </c>
      <c r="H5" s="122">
        <v>8</v>
      </c>
      <c r="I5" s="122">
        <v>9</v>
      </c>
      <c r="J5" s="122">
        <v>10</v>
      </c>
    </row>
    <row r="6" ht="18.75" customHeight="1" spans="1:10">
      <c r="A6" s="123" t="s">
        <v>71</v>
      </c>
      <c r="B6" s="45"/>
      <c r="C6" s="45"/>
      <c r="D6" s="45"/>
      <c r="E6" s="47"/>
      <c r="F6" s="124"/>
      <c r="G6" s="47"/>
      <c r="H6" s="124"/>
      <c r="I6" s="124"/>
      <c r="J6" s="47"/>
    </row>
    <row r="7" ht="18.75" customHeight="1" spans="1:10">
      <c r="A7" s="230" t="s">
        <v>307</v>
      </c>
      <c r="B7" s="126" t="s">
        <v>382</v>
      </c>
      <c r="C7" s="126" t="s">
        <v>383</v>
      </c>
      <c r="D7" s="126" t="s">
        <v>384</v>
      </c>
      <c r="E7" s="123" t="s">
        <v>385</v>
      </c>
      <c r="F7" s="126" t="s">
        <v>386</v>
      </c>
      <c r="G7" s="123" t="s">
        <v>387</v>
      </c>
      <c r="H7" s="126" t="s">
        <v>388</v>
      </c>
      <c r="I7" s="126" t="s">
        <v>389</v>
      </c>
      <c r="J7" s="123" t="s">
        <v>390</v>
      </c>
    </row>
    <row r="8" ht="18.75" customHeight="1" spans="1:10">
      <c r="A8" s="230" t="s">
        <v>307</v>
      </c>
      <c r="B8" s="126" t="s">
        <v>382</v>
      </c>
      <c r="C8" s="126" t="s">
        <v>383</v>
      </c>
      <c r="D8" s="126" t="s">
        <v>391</v>
      </c>
      <c r="E8" s="123" t="s">
        <v>392</v>
      </c>
      <c r="F8" s="126" t="s">
        <v>386</v>
      </c>
      <c r="G8" s="123" t="s">
        <v>387</v>
      </c>
      <c r="H8" s="126" t="s">
        <v>388</v>
      </c>
      <c r="I8" s="126" t="s">
        <v>389</v>
      </c>
      <c r="J8" s="123" t="s">
        <v>382</v>
      </c>
    </row>
    <row r="9" ht="18.75" customHeight="1" spans="1:10">
      <c r="A9" s="230" t="s">
        <v>307</v>
      </c>
      <c r="B9" s="126" t="s">
        <v>382</v>
      </c>
      <c r="C9" s="126" t="s">
        <v>393</v>
      </c>
      <c r="D9" s="126" t="s">
        <v>394</v>
      </c>
      <c r="E9" s="123" t="s">
        <v>395</v>
      </c>
      <c r="F9" s="126" t="s">
        <v>386</v>
      </c>
      <c r="G9" s="123" t="s">
        <v>396</v>
      </c>
      <c r="H9" s="126" t="s">
        <v>397</v>
      </c>
      <c r="I9" s="126" t="s">
        <v>398</v>
      </c>
      <c r="J9" s="123" t="s">
        <v>399</v>
      </c>
    </row>
    <row r="10" ht="18.75" customHeight="1" spans="1:10">
      <c r="A10" s="230" t="s">
        <v>307</v>
      </c>
      <c r="B10" s="126" t="s">
        <v>382</v>
      </c>
      <c r="C10" s="126" t="s">
        <v>393</v>
      </c>
      <c r="D10" s="126" t="s">
        <v>400</v>
      </c>
      <c r="E10" s="123" t="s">
        <v>401</v>
      </c>
      <c r="F10" s="126" t="s">
        <v>402</v>
      </c>
      <c r="G10" s="123" t="s">
        <v>403</v>
      </c>
      <c r="H10" s="126" t="s">
        <v>404</v>
      </c>
      <c r="I10" s="126" t="s">
        <v>398</v>
      </c>
      <c r="J10" s="123" t="s">
        <v>382</v>
      </c>
    </row>
    <row r="11" ht="18.75" customHeight="1" spans="1:10">
      <c r="A11" s="230" t="s">
        <v>307</v>
      </c>
      <c r="B11" s="126" t="s">
        <v>382</v>
      </c>
      <c r="C11" s="126" t="s">
        <v>405</v>
      </c>
      <c r="D11" s="126" t="s">
        <v>406</v>
      </c>
      <c r="E11" s="123" t="s">
        <v>407</v>
      </c>
      <c r="F11" s="126" t="s">
        <v>402</v>
      </c>
      <c r="G11" s="123" t="s">
        <v>403</v>
      </c>
      <c r="H11" s="126" t="s">
        <v>404</v>
      </c>
      <c r="I11" s="126" t="s">
        <v>398</v>
      </c>
      <c r="J11" s="123" t="s">
        <v>382</v>
      </c>
    </row>
    <row r="12" ht="18.75" customHeight="1" spans="1:10">
      <c r="A12" s="230" t="s">
        <v>323</v>
      </c>
      <c r="B12" s="126" t="s">
        <v>408</v>
      </c>
      <c r="C12" s="126" t="s">
        <v>383</v>
      </c>
      <c r="D12" s="126" t="s">
        <v>409</v>
      </c>
      <c r="E12" s="123" t="s">
        <v>410</v>
      </c>
      <c r="F12" s="126" t="s">
        <v>411</v>
      </c>
      <c r="G12" s="123" t="s">
        <v>412</v>
      </c>
      <c r="H12" s="126" t="s">
        <v>404</v>
      </c>
      <c r="I12" s="126" t="s">
        <v>389</v>
      </c>
      <c r="J12" s="123" t="s">
        <v>413</v>
      </c>
    </row>
    <row r="13" ht="18.75" customHeight="1" spans="1:10">
      <c r="A13" s="230" t="s">
        <v>323</v>
      </c>
      <c r="B13" s="126" t="s">
        <v>408</v>
      </c>
      <c r="C13" s="126" t="s">
        <v>393</v>
      </c>
      <c r="D13" s="126" t="s">
        <v>414</v>
      </c>
      <c r="E13" s="123" t="s">
        <v>415</v>
      </c>
      <c r="F13" s="126" t="s">
        <v>402</v>
      </c>
      <c r="G13" s="123" t="s">
        <v>416</v>
      </c>
      <c r="H13" s="126" t="s">
        <v>404</v>
      </c>
      <c r="I13" s="126" t="s">
        <v>389</v>
      </c>
      <c r="J13" s="123" t="s">
        <v>417</v>
      </c>
    </row>
    <row r="14" ht="18.75" customHeight="1" spans="1:10">
      <c r="A14" s="230" t="s">
        <v>323</v>
      </c>
      <c r="B14" s="126" t="s">
        <v>408</v>
      </c>
      <c r="C14" s="126" t="s">
        <v>405</v>
      </c>
      <c r="D14" s="126" t="s">
        <v>406</v>
      </c>
      <c r="E14" s="123" t="s">
        <v>418</v>
      </c>
      <c r="F14" s="126" t="s">
        <v>402</v>
      </c>
      <c r="G14" s="123" t="s">
        <v>416</v>
      </c>
      <c r="H14" s="126" t="s">
        <v>404</v>
      </c>
      <c r="I14" s="126" t="s">
        <v>398</v>
      </c>
      <c r="J14" s="123" t="s">
        <v>419</v>
      </c>
    </row>
    <row r="15" ht="18.75" customHeight="1" spans="1:10">
      <c r="A15" s="230" t="s">
        <v>266</v>
      </c>
      <c r="B15" s="126" t="s">
        <v>420</v>
      </c>
      <c r="C15" s="126" t="s">
        <v>383</v>
      </c>
      <c r="D15" s="126" t="s">
        <v>409</v>
      </c>
      <c r="E15" s="123" t="s">
        <v>410</v>
      </c>
      <c r="F15" s="126" t="s">
        <v>402</v>
      </c>
      <c r="G15" s="123" t="s">
        <v>421</v>
      </c>
      <c r="H15" s="126" t="s">
        <v>388</v>
      </c>
      <c r="I15" s="126" t="s">
        <v>389</v>
      </c>
      <c r="J15" s="123" t="s">
        <v>422</v>
      </c>
    </row>
    <row r="16" ht="18.75" customHeight="1" spans="1:10">
      <c r="A16" s="230" t="s">
        <v>266</v>
      </c>
      <c r="B16" s="126" t="s">
        <v>420</v>
      </c>
      <c r="C16" s="126" t="s">
        <v>393</v>
      </c>
      <c r="D16" s="126" t="s">
        <v>400</v>
      </c>
      <c r="E16" s="123" t="s">
        <v>423</v>
      </c>
      <c r="F16" s="126" t="s">
        <v>402</v>
      </c>
      <c r="G16" s="123" t="s">
        <v>416</v>
      </c>
      <c r="H16" s="126" t="s">
        <v>388</v>
      </c>
      <c r="I16" s="126" t="s">
        <v>389</v>
      </c>
      <c r="J16" s="123" t="s">
        <v>422</v>
      </c>
    </row>
    <row r="17" ht="18.75" customHeight="1" spans="1:10">
      <c r="A17" s="230" t="s">
        <v>266</v>
      </c>
      <c r="B17" s="126" t="s">
        <v>420</v>
      </c>
      <c r="C17" s="126" t="s">
        <v>405</v>
      </c>
      <c r="D17" s="126" t="s">
        <v>406</v>
      </c>
      <c r="E17" s="123" t="s">
        <v>424</v>
      </c>
      <c r="F17" s="126" t="s">
        <v>402</v>
      </c>
      <c r="G17" s="123" t="s">
        <v>416</v>
      </c>
      <c r="H17" s="126" t="s">
        <v>404</v>
      </c>
      <c r="I17" s="126" t="s">
        <v>398</v>
      </c>
      <c r="J17" s="123" t="s">
        <v>425</v>
      </c>
    </row>
    <row r="18" ht="18.75" customHeight="1" spans="1:10">
      <c r="A18" s="230" t="s">
        <v>301</v>
      </c>
      <c r="B18" s="126" t="s">
        <v>426</v>
      </c>
      <c r="C18" s="126" t="s">
        <v>383</v>
      </c>
      <c r="D18" s="126" t="s">
        <v>384</v>
      </c>
      <c r="E18" s="123" t="s">
        <v>427</v>
      </c>
      <c r="F18" s="126" t="s">
        <v>411</v>
      </c>
      <c r="G18" s="123" t="s">
        <v>428</v>
      </c>
      <c r="H18" s="126" t="s">
        <v>397</v>
      </c>
      <c r="I18" s="126" t="s">
        <v>398</v>
      </c>
      <c r="J18" s="123" t="s">
        <v>429</v>
      </c>
    </row>
    <row r="19" ht="18.75" customHeight="1" spans="1:10">
      <c r="A19" s="230" t="s">
        <v>301</v>
      </c>
      <c r="B19" s="126" t="s">
        <v>426</v>
      </c>
      <c r="C19" s="126" t="s">
        <v>393</v>
      </c>
      <c r="D19" s="126" t="s">
        <v>414</v>
      </c>
      <c r="E19" s="123" t="s">
        <v>430</v>
      </c>
      <c r="F19" s="126" t="s">
        <v>411</v>
      </c>
      <c r="G19" s="123" t="s">
        <v>416</v>
      </c>
      <c r="H19" s="126" t="s">
        <v>397</v>
      </c>
      <c r="I19" s="126" t="s">
        <v>398</v>
      </c>
      <c r="J19" s="123" t="s">
        <v>429</v>
      </c>
    </row>
    <row r="20" ht="18.75" customHeight="1" spans="1:10">
      <c r="A20" s="230" t="s">
        <v>301</v>
      </c>
      <c r="B20" s="126" t="s">
        <v>426</v>
      </c>
      <c r="C20" s="126" t="s">
        <v>393</v>
      </c>
      <c r="D20" s="126" t="s">
        <v>394</v>
      </c>
      <c r="E20" s="123" t="s">
        <v>431</v>
      </c>
      <c r="F20" s="126" t="s">
        <v>402</v>
      </c>
      <c r="G20" s="123" t="s">
        <v>416</v>
      </c>
      <c r="H20" s="126" t="s">
        <v>397</v>
      </c>
      <c r="I20" s="126" t="s">
        <v>398</v>
      </c>
      <c r="J20" s="123" t="s">
        <v>429</v>
      </c>
    </row>
    <row r="21" ht="18.75" customHeight="1" spans="1:10">
      <c r="A21" s="230" t="s">
        <v>301</v>
      </c>
      <c r="B21" s="126" t="s">
        <v>426</v>
      </c>
      <c r="C21" s="126" t="s">
        <v>393</v>
      </c>
      <c r="D21" s="126" t="s">
        <v>400</v>
      </c>
      <c r="E21" s="123" t="s">
        <v>432</v>
      </c>
      <c r="F21" s="126" t="s">
        <v>411</v>
      </c>
      <c r="G21" s="123" t="s">
        <v>416</v>
      </c>
      <c r="H21" s="126" t="s">
        <v>397</v>
      </c>
      <c r="I21" s="126" t="s">
        <v>398</v>
      </c>
      <c r="J21" s="123" t="s">
        <v>429</v>
      </c>
    </row>
    <row r="22" ht="18.75" customHeight="1" spans="1:10">
      <c r="A22" s="230" t="s">
        <v>301</v>
      </c>
      <c r="B22" s="126" t="s">
        <v>426</v>
      </c>
      <c r="C22" s="126" t="s">
        <v>405</v>
      </c>
      <c r="D22" s="126" t="s">
        <v>406</v>
      </c>
      <c r="E22" s="123" t="s">
        <v>419</v>
      </c>
      <c r="F22" s="126" t="s">
        <v>411</v>
      </c>
      <c r="G22" s="123" t="s">
        <v>433</v>
      </c>
      <c r="H22" s="126" t="s">
        <v>404</v>
      </c>
      <c r="I22" s="126" t="s">
        <v>389</v>
      </c>
      <c r="J22" s="123" t="s">
        <v>429</v>
      </c>
    </row>
    <row r="23" ht="18.75" customHeight="1" spans="1:10">
      <c r="A23" s="230" t="s">
        <v>363</v>
      </c>
      <c r="B23" s="126" t="s">
        <v>434</v>
      </c>
      <c r="C23" s="126" t="s">
        <v>383</v>
      </c>
      <c r="D23" s="126" t="s">
        <v>384</v>
      </c>
      <c r="E23" s="123" t="s">
        <v>435</v>
      </c>
      <c r="F23" s="126" t="s">
        <v>386</v>
      </c>
      <c r="G23" s="123" t="s">
        <v>416</v>
      </c>
      <c r="H23" s="126" t="s">
        <v>397</v>
      </c>
      <c r="I23" s="126" t="s">
        <v>398</v>
      </c>
      <c r="J23" s="123" t="s">
        <v>436</v>
      </c>
    </row>
    <row r="24" ht="18.75" customHeight="1" spans="1:10">
      <c r="A24" s="230" t="s">
        <v>363</v>
      </c>
      <c r="B24" s="126" t="s">
        <v>434</v>
      </c>
      <c r="C24" s="126" t="s">
        <v>383</v>
      </c>
      <c r="D24" s="126" t="s">
        <v>437</v>
      </c>
      <c r="E24" s="123" t="s">
        <v>438</v>
      </c>
      <c r="F24" s="126" t="s">
        <v>386</v>
      </c>
      <c r="G24" s="123" t="s">
        <v>439</v>
      </c>
      <c r="H24" s="126" t="s">
        <v>397</v>
      </c>
      <c r="I24" s="126" t="s">
        <v>398</v>
      </c>
      <c r="J24" s="123" t="s">
        <v>440</v>
      </c>
    </row>
    <row r="25" ht="18.75" customHeight="1" spans="1:10">
      <c r="A25" s="230" t="s">
        <v>363</v>
      </c>
      <c r="B25" s="126" t="s">
        <v>434</v>
      </c>
      <c r="C25" s="126" t="s">
        <v>393</v>
      </c>
      <c r="D25" s="126" t="s">
        <v>394</v>
      </c>
      <c r="E25" s="123" t="s">
        <v>441</v>
      </c>
      <c r="F25" s="126" t="s">
        <v>386</v>
      </c>
      <c r="G25" s="123" t="s">
        <v>439</v>
      </c>
      <c r="H25" s="126" t="s">
        <v>397</v>
      </c>
      <c r="I25" s="126" t="s">
        <v>398</v>
      </c>
      <c r="J25" s="123" t="s">
        <v>442</v>
      </c>
    </row>
    <row r="26" ht="18.75" customHeight="1" spans="1:10">
      <c r="A26" s="230" t="s">
        <v>363</v>
      </c>
      <c r="B26" s="126" t="s">
        <v>434</v>
      </c>
      <c r="C26" s="126" t="s">
        <v>393</v>
      </c>
      <c r="D26" s="126" t="s">
        <v>400</v>
      </c>
      <c r="E26" s="123" t="s">
        <v>443</v>
      </c>
      <c r="F26" s="126" t="s">
        <v>386</v>
      </c>
      <c r="G26" s="123" t="s">
        <v>439</v>
      </c>
      <c r="H26" s="126" t="s">
        <v>397</v>
      </c>
      <c r="I26" s="126" t="s">
        <v>398</v>
      </c>
      <c r="J26" s="123" t="s">
        <v>444</v>
      </c>
    </row>
    <row r="27" ht="18.75" customHeight="1" spans="1:10">
      <c r="A27" s="230" t="s">
        <v>363</v>
      </c>
      <c r="B27" s="126" t="s">
        <v>434</v>
      </c>
      <c r="C27" s="126" t="s">
        <v>405</v>
      </c>
      <c r="D27" s="126" t="s">
        <v>406</v>
      </c>
      <c r="E27" s="123" t="s">
        <v>418</v>
      </c>
      <c r="F27" s="126" t="s">
        <v>402</v>
      </c>
      <c r="G27" s="123" t="s">
        <v>445</v>
      </c>
      <c r="H27" s="126" t="s">
        <v>404</v>
      </c>
      <c r="I27" s="126" t="s">
        <v>389</v>
      </c>
      <c r="J27" s="123" t="s">
        <v>446</v>
      </c>
    </row>
    <row r="28" ht="18.75" customHeight="1" spans="1:10">
      <c r="A28" s="230" t="s">
        <v>343</v>
      </c>
      <c r="B28" s="126" t="s">
        <v>447</v>
      </c>
      <c r="C28" s="126" t="s">
        <v>383</v>
      </c>
      <c r="D28" s="126" t="s">
        <v>384</v>
      </c>
      <c r="E28" s="123" t="s">
        <v>435</v>
      </c>
      <c r="F28" s="126" t="s">
        <v>386</v>
      </c>
      <c r="G28" s="123" t="s">
        <v>416</v>
      </c>
      <c r="H28" s="126" t="s">
        <v>397</v>
      </c>
      <c r="I28" s="126" t="s">
        <v>398</v>
      </c>
      <c r="J28" s="123" t="s">
        <v>416</v>
      </c>
    </row>
    <row r="29" ht="18.75" customHeight="1" spans="1:10">
      <c r="A29" s="230" t="s">
        <v>343</v>
      </c>
      <c r="B29" s="126" t="s">
        <v>447</v>
      </c>
      <c r="C29" s="126" t="s">
        <v>383</v>
      </c>
      <c r="D29" s="126" t="s">
        <v>437</v>
      </c>
      <c r="E29" s="123" t="s">
        <v>438</v>
      </c>
      <c r="F29" s="126" t="s">
        <v>386</v>
      </c>
      <c r="G29" s="123" t="s">
        <v>439</v>
      </c>
      <c r="H29" s="126" t="s">
        <v>397</v>
      </c>
      <c r="I29" s="126" t="s">
        <v>398</v>
      </c>
      <c r="J29" s="123" t="s">
        <v>440</v>
      </c>
    </row>
    <row r="30" ht="18.75" customHeight="1" spans="1:10">
      <c r="A30" s="230" t="s">
        <v>343</v>
      </c>
      <c r="B30" s="126" t="s">
        <v>447</v>
      </c>
      <c r="C30" s="126" t="s">
        <v>393</v>
      </c>
      <c r="D30" s="126" t="s">
        <v>394</v>
      </c>
      <c r="E30" s="123" t="s">
        <v>441</v>
      </c>
      <c r="F30" s="126" t="s">
        <v>386</v>
      </c>
      <c r="G30" s="123" t="s">
        <v>439</v>
      </c>
      <c r="H30" s="126" t="s">
        <v>397</v>
      </c>
      <c r="I30" s="126" t="s">
        <v>398</v>
      </c>
      <c r="J30" s="123" t="s">
        <v>442</v>
      </c>
    </row>
    <row r="31" ht="18.75" customHeight="1" spans="1:10">
      <c r="A31" s="230" t="s">
        <v>343</v>
      </c>
      <c r="B31" s="126" t="s">
        <v>447</v>
      </c>
      <c r="C31" s="126" t="s">
        <v>393</v>
      </c>
      <c r="D31" s="126" t="s">
        <v>400</v>
      </c>
      <c r="E31" s="123" t="s">
        <v>443</v>
      </c>
      <c r="F31" s="126" t="s">
        <v>386</v>
      </c>
      <c r="G31" s="123" t="s">
        <v>439</v>
      </c>
      <c r="H31" s="126" t="s">
        <v>397</v>
      </c>
      <c r="I31" s="126" t="s">
        <v>398</v>
      </c>
      <c r="J31" s="123" t="s">
        <v>444</v>
      </c>
    </row>
    <row r="32" ht="18.75" customHeight="1" spans="1:10">
      <c r="A32" s="230" t="s">
        <v>343</v>
      </c>
      <c r="B32" s="126" t="s">
        <v>447</v>
      </c>
      <c r="C32" s="126" t="s">
        <v>405</v>
      </c>
      <c r="D32" s="126" t="s">
        <v>406</v>
      </c>
      <c r="E32" s="123" t="s">
        <v>418</v>
      </c>
      <c r="F32" s="126" t="s">
        <v>402</v>
      </c>
      <c r="G32" s="123" t="s">
        <v>445</v>
      </c>
      <c r="H32" s="126" t="s">
        <v>404</v>
      </c>
      <c r="I32" s="126" t="s">
        <v>389</v>
      </c>
      <c r="J32" s="123" t="s">
        <v>446</v>
      </c>
    </row>
    <row r="33" ht="18.75" customHeight="1" spans="1:10">
      <c r="A33" s="230" t="s">
        <v>341</v>
      </c>
      <c r="B33" s="126" t="s">
        <v>448</v>
      </c>
      <c r="C33" s="126" t="s">
        <v>383</v>
      </c>
      <c r="D33" s="126" t="s">
        <v>384</v>
      </c>
      <c r="E33" s="123" t="s">
        <v>435</v>
      </c>
      <c r="F33" s="126" t="s">
        <v>386</v>
      </c>
      <c r="G33" s="123" t="s">
        <v>416</v>
      </c>
      <c r="H33" s="126" t="s">
        <v>397</v>
      </c>
      <c r="I33" s="126" t="s">
        <v>398</v>
      </c>
      <c r="J33" s="123" t="s">
        <v>436</v>
      </c>
    </row>
    <row r="34" ht="18.75" customHeight="1" spans="1:10">
      <c r="A34" s="230" t="s">
        <v>341</v>
      </c>
      <c r="B34" s="126" t="s">
        <v>448</v>
      </c>
      <c r="C34" s="126" t="s">
        <v>393</v>
      </c>
      <c r="D34" s="126" t="s">
        <v>400</v>
      </c>
      <c r="E34" s="123" t="s">
        <v>449</v>
      </c>
      <c r="F34" s="126" t="s">
        <v>386</v>
      </c>
      <c r="G34" s="123" t="s">
        <v>450</v>
      </c>
      <c r="H34" s="126" t="s">
        <v>397</v>
      </c>
      <c r="I34" s="126" t="s">
        <v>398</v>
      </c>
      <c r="J34" s="123" t="s">
        <v>451</v>
      </c>
    </row>
    <row r="35" ht="18.75" customHeight="1" spans="1:10">
      <c r="A35" s="230" t="s">
        <v>341</v>
      </c>
      <c r="B35" s="126" t="s">
        <v>448</v>
      </c>
      <c r="C35" s="126" t="s">
        <v>405</v>
      </c>
      <c r="D35" s="126" t="s">
        <v>406</v>
      </c>
      <c r="E35" s="123" t="s">
        <v>418</v>
      </c>
      <c r="F35" s="126" t="s">
        <v>402</v>
      </c>
      <c r="G35" s="123" t="s">
        <v>452</v>
      </c>
      <c r="H35" s="126" t="s">
        <v>404</v>
      </c>
      <c r="I35" s="126" t="s">
        <v>389</v>
      </c>
      <c r="J35" s="123" t="s">
        <v>453</v>
      </c>
    </row>
    <row r="36" ht="18.75" customHeight="1" spans="1:10">
      <c r="A36" s="230" t="s">
        <v>331</v>
      </c>
      <c r="B36" s="126" t="s">
        <v>454</v>
      </c>
      <c r="C36" s="126" t="s">
        <v>383</v>
      </c>
      <c r="D36" s="126" t="s">
        <v>409</v>
      </c>
      <c r="E36" s="123" t="s">
        <v>410</v>
      </c>
      <c r="F36" s="126" t="s">
        <v>402</v>
      </c>
      <c r="G36" s="123" t="s">
        <v>416</v>
      </c>
      <c r="H36" s="126" t="s">
        <v>404</v>
      </c>
      <c r="I36" s="126" t="s">
        <v>389</v>
      </c>
      <c r="J36" s="123" t="s">
        <v>416</v>
      </c>
    </row>
    <row r="37" ht="18.75" customHeight="1" spans="1:10">
      <c r="A37" s="230" t="s">
        <v>331</v>
      </c>
      <c r="B37" s="126" t="s">
        <v>454</v>
      </c>
      <c r="C37" s="126" t="s">
        <v>393</v>
      </c>
      <c r="D37" s="126" t="s">
        <v>414</v>
      </c>
      <c r="E37" s="123" t="s">
        <v>414</v>
      </c>
      <c r="F37" s="126" t="s">
        <v>402</v>
      </c>
      <c r="G37" s="123" t="s">
        <v>416</v>
      </c>
      <c r="H37" s="126" t="s">
        <v>404</v>
      </c>
      <c r="I37" s="126" t="s">
        <v>398</v>
      </c>
      <c r="J37" s="123" t="s">
        <v>416</v>
      </c>
    </row>
    <row r="38" ht="18.75" customHeight="1" spans="1:10">
      <c r="A38" s="230" t="s">
        <v>331</v>
      </c>
      <c r="B38" s="126" t="s">
        <v>454</v>
      </c>
      <c r="C38" s="126" t="s">
        <v>405</v>
      </c>
      <c r="D38" s="126" t="s">
        <v>406</v>
      </c>
      <c r="E38" s="123" t="s">
        <v>405</v>
      </c>
      <c r="F38" s="126" t="s">
        <v>402</v>
      </c>
      <c r="G38" s="123" t="s">
        <v>416</v>
      </c>
      <c r="H38" s="126" t="s">
        <v>404</v>
      </c>
      <c r="I38" s="126" t="s">
        <v>398</v>
      </c>
      <c r="J38" s="123" t="s">
        <v>416</v>
      </c>
    </row>
    <row r="39" ht="18.75" customHeight="1" spans="1:10">
      <c r="A39" s="230" t="s">
        <v>365</v>
      </c>
      <c r="B39" s="126" t="s">
        <v>447</v>
      </c>
      <c r="C39" s="126" t="s">
        <v>383</v>
      </c>
      <c r="D39" s="126" t="s">
        <v>384</v>
      </c>
      <c r="E39" s="123" t="s">
        <v>435</v>
      </c>
      <c r="F39" s="126" t="s">
        <v>386</v>
      </c>
      <c r="G39" s="123" t="s">
        <v>416</v>
      </c>
      <c r="H39" s="126" t="s">
        <v>397</v>
      </c>
      <c r="I39" s="126" t="s">
        <v>398</v>
      </c>
      <c r="J39" s="123" t="s">
        <v>436</v>
      </c>
    </row>
    <row r="40" ht="18.75" customHeight="1" spans="1:10">
      <c r="A40" s="230" t="s">
        <v>365</v>
      </c>
      <c r="B40" s="126" t="s">
        <v>447</v>
      </c>
      <c r="C40" s="126" t="s">
        <v>393</v>
      </c>
      <c r="D40" s="126" t="s">
        <v>400</v>
      </c>
      <c r="E40" s="123" t="s">
        <v>455</v>
      </c>
      <c r="F40" s="126" t="s">
        <v>386</v>
      </c>
      <c r="G40" s="123" t="s">
        <v>450</v>
      </c>
      <c r="H40" s="126" t="s">
        <v>397</v>
      </c>
      <c r="I40" s="126" t="s">
        <v>398</v>
      </c>
      <c r="J40" s="123" t="s">
        <v>456</v>
      </c>
    </row>
    <row r="41" ht="18.75" customHeight="1" spans="1:10">
      <c r="A41" s="230" t="s">
        <v>365</v>
      </c>
      <c r="B41" s="126" t="s">
        <v>447</v>
      </c>
      <c r="C41" s="126" t="s">
        <v>405</v>
      </c>
      <c r="D41" s="126" t="s">
        <v>406</v>
      </c>
      <c r="E41" s="123" t="s">
        <v>418</v>
      </c>
      <c r="F41" s="126" t="s">
        <v>402</v>
      </c>
      <c r="G41" s="123" t="s">
        <v>452</v>
      </c>
      <c r="H41" s="126" t="s">
        <v>404</v>
      </c>
      <c r="I41" s="126" t="s">
        <v>389</v>
      </c>
      <c r="J41" s="123" t="s">
        <v>453</v>
      </c>
    </row>
    <row r="42" ht="18.75" customHeight="1" spans="1:10">
      <c r="A42" s="230" t="s">
        <v>279</v>
      </c>
      <c r="B42" s="126" t="s">
        <v>457</v>
      </c>
      <c r="C42" s="126" t="s">
        <v>383</v>
      </c>
      <c r="D42" s="126" t="s">
        <v>384</v>
      </c>
      <c r="E42" s="123" t="s">
        <v>458</v>
      </c>
      <c r="F42" s="126" t="s">
        <v>386</v>
      </c>
      <c r="G42" s="123" t="s">
        <v>439</v>
      </c>
      <c r="H42" s="126" t="s">
        <v>397</v>
      </c>
      <c r="I42" s="126" t="s">
        <v>398</v>
      </c>
      <c r="J42" s="123" t="s">
        <v>459</v>
      </c>
    </row>
    <row r="43" ht="18.75" customHeight="1" spans="1:10">
      <c r="A43" s="230" t="s">
        <v>279</v>
      </c>
      <c r="B43" s="126" t="s">
        <v>457</v>
      </c>
      <c r="C43" s="126" t="s">
        <v>383</v>
      </c>
      <c r="D43" s="126" t="s">
        <v>384</v>
      </c>
      <c r="E43" s="123" t="s">
        <v>460</v>
      </c>
      <c r="F43" s="126" t="s">
        <v>386</v>
      </c>
      <c r="G43" s="123" t="s">
        <v>403</v>
      </c>
      <c r="H43" s="126" t="s">
        <v>404</v>
      </c>
      <c r="I43" s="126" t="s">
        <v>389</v>
      </c>
      <c r="J43" s="123" t="s">
        <v>461</v>
      </c>
    </row>
    <row r="44" ht="18.75" customHeight="1" spans="1:10">
      <c r="A44" s="230" t="s">
        <v>279</v>
      </c>
      <c r="B44" s="126" t="s">
        <v>457</v>
      </c>
      <c r="C44" s="126" t="s">
        <v>383</v>
      </c>
      <c r="D44" s="126" t="s">
        <v>437</v>
      </c>
      <c r="E44" s="123" t="s">
        <v>462</v>
      </c>
      <c r="F44" s="126" t="s">
        <v>386</v>
      </c>
      <c r="G44" s="123" t="s">
        <v>463</v>
      </c>
      <c r="H44" s="126" t="s">
        <v>397</v>
      </c>
      <c r="I44" s="126" t="s">
        <v>398</v>
      </c>
      <c r="J44" s="123" t="s">
        <v>463</v>
      </c>
    </row>
    <row r="45" ht="18.75" customHeight="1" spans="1:10">
      <c r="A45" s="230" t="s">
        <v>279</v>
      </c>
      <c r="B45" s="126" t="s">
        <v>457</v>
      </c>
      <c r="C45" s="126" t="s">
        <v>393</v>
      </c>
      <c r="D45" s="126" t="s">
        <v>394</v>
      </c>
      <c r="E45" s="123" t="s">
        <v>464</v>
      </c>
      <c r="F45" s="126" t="s">
        <v>386</v>
      </c>
      <c r="G45" s="123" t="s">
        <v>465</v>
      </c>
      <c r="H45" s="126" t="s">
        <v>397</v>
      </c>
      <c r="I45" s="126" t="s">
        <v>398</v>
      </c>
      <c r="J45" s="123" t="s">
        <v>464</v>
      </c>
    </row>
    <row r="46" ht="18.75" customHeight="1" spans="1:10">
      <c r="A46" s="230" t="s">
        <v>279</v>
      </c>
      <c r="B46" s="126" t="s">
        <v>457</v>
      </c>
      <c r="C46" s="126" t="s">
        <v>405</v>
      </c>
      <c r="D46" s="126" t="s">
        <v>406</v>
      </c>
      <c r="E46" s="123" t="s">
        <v>418</v>
      </c>
      <c r="F46" s="126" t="s">
        <v>402</v>
      </c>
      <c r="G46" s="123" t="s">
        <v>445</v>
      </c>
      <c r="H46" s="126" t="s">
        <v>404</v>
      </c>
      <c r="I46" s="126" t="s">
        <v>389</v>
      </c>
      <c r="J46" s="123" t="s">
        <v>446</v>
      </c>
    </row>
    <row r="47" ht="18.75" customHeight="1" spans="1:10">
      <c r="A47" s="230" t="s">
        <v>298</v>
      </c>
      <c r="B47" s="126" t="s">
        <v>466</v>
      </c>
      <c r="C47" s="126" t="s">
        <v>383</v>
      </c>
      <c r="D47" s="126" t="s">
        <v>384</v>
      </c>
      <c r="E47" s="123" t="s">
        <v>467</v>
      </c>
      <c r="F47" s="126" t="s">
        <v>411</v>
      </c>
      <c r="G47" s="123" t="s">
        <v>433</v>
      </c>
      <c r="H47" s="126" t="s">
        <v>404</v>
      </c>
      <c r="I47" s="126" t="s">
        <v>389</v>
      </c>
      <c r="J47" s="123" t="s">
        <v>468</v>
      </c>
    </row>
    <row r="48" ht="18.75" customHeight="1" spans="1:10">
      <c r="A48" s="230" t="s">
        <v>298</v>
      </c>
      <c r="B48" s="126" t="s">
        <v>466</v>
      </c>
      <c r="C48" s="126" t="s">
        <v>383</v>
      </c>
      <c r="D48" s="126" t="s">
        <v>437</v>
      </c>
      <c r="E48" s="123" t="s">
        <v>469</v>
      </c>
      <c r="F48" s="126" t="s">
        <v>411</v>
      </c>
      <c r="G48" s="123" t="s">
        <v>433</v>
      </c>
      <c r="H48" s="126" t="s">
        <v>404</v>
      </c>
      <c r="I48" s="126" t="s">
        <v>389</v>
      </c>
      <c r="J48" s="123" t="s">
        <v>470</v>
      </c>
    </row>
    <row r="49" ht="18.75" customHeight="1" spans="1:10">
      <c r="A49" s="230" t="s">
        <v>298</v>
      </c>
      <c r="B49" s="126" t="s">
        <v>466</v>
      </c>
      <c r="C49" s="126" t="s">
        <v>393</v>
      </c>
      <c r="D49" s="126" t="s">
        <v>394</v>
      </c>
      <c r="E49" s="123" t="s">
        <v>471</v>
      </c>
      <c r="F49" s="126" t="s">
        <v>402</v>
      </c>
      <c r="G49" s="123" t="s">
        <v>452</v>
      </c>
      <c r="H49" s="126" t="s">
        <v>404</v>
      </c>
      <c r="I49" s="126" t="s">
        <v>389</v>
      </c>
      <c r="J49" s="123" t="s">
        <v>472</v>
      </c>
    </row>
    <row r="50" ht="18.75" customHeight="1" spans="1:10">
      <c r="A50" s="230" t="s">
        <v>298</v>
      </c>
      <c r="B50" s="126" t="s">
        <v>466</v>
      </c>
      <c r="C50" s="126" t="s">
        <v>393</v>
      </c>
      <c r="D50" s="126" t="s">
        <v>400</v>
      </c>
      <c r="E50" s="123" t="s">
        <v>473</v>
      </c>
      <c r="F50" s="126" t="s">
        <v>386</v>
      </c>
      <c r="G50" s="123" t="s">
        <v>474</v>
      </c>
      <c r="H50" s="126" t="s">
        <v>475</v>
      </c>
      <c r="I50" s="126" t="s">
        <v>398</v>
      </c>
      <c r="J50" s="123" t="s">
        <v>476</v>
      </c>
    </row>
    <row r="51" ht="18.75" customHeight="1" spans="1:10">
      <c r="A51" s="230" t="s">
        <v>298</v>
      </c>
      <c r="B51" s="126" t="s">
        <v>466</v>
      </c>
      <c r="C51" s="126" t="s">
        <v>405</v>
      </c>
      <c r="D51" s="126" t="s">
        <v>406</v>
      </c>
      <c r="E51" s="123" t="s">
        <v>406</v>
      </c>
      <c r="F51" s="126" t="s">
        <v>386</v>
      </c>
      <c r="G51" s="123" t="s">
        <v>445</v>
      </c>
      <c r="H51" s="126" t="s">
        <v>404</v>
      </c>
      <c r="I51" s="126" t="s">
        <v>389</v>
      </c>
      <c r="J51" s="123" t="s">
        <v>477</v>
      </c>
    </row>
    <row r="52" ht="18.75" customHeight="1" spans="1:10">
      <c r="A52" s="230" t="s">
        <v>327</v>
      </c>
      <c r="B52" s="126" t="s">
        <v>478</v>
      </c>
      <c r="C52" s="126" t="s">
        <v>383</v>
      </c>
      <c r="D52" s="126" t="s">
        <v>437</v>
      </c>
      <c r="E52" s="123" t="s">
        <v>479</v>
      </c>
      <c r="F52" s="126" t="s">
        <v>386</v>
      </c>
      <c r="G52" s="123" t="s">
        <v>403</v>
      </c>
      <c r="H52" s="126" t="s">
        <v>404</v>
      </c>
      <c r="I52" s="126" t="s">
        <v>389</v>
      </c>
      <c r="J52" s="123" t="s">
        <v>480</v>
      </c>
    </row>
    <row r="53" ht="18.75" customHeight="1" spans="1:10">
      <c r="A53" s="230" t="s">
        <v>327</v>
      </c>
      <c r="B53" s="126" t="s">
        <v>478</v>
      </c>
      <c r="C53" s="126" t="s">
        <v>393</v>
      </c>
      <c r="D53" s="126" t="s">
        <v>394</v>
      </c>
      <c r="E53" s="123" t="s">
        <v>481</v>
      </c>
      <c r="F53" s="126" t="s">
        <v>386</v>
      </c>
      <c r="G53" s="123" t="s">
        <v>482</v>
      </c>
      <c r="H53" s="126" t="s">
        <v>397</v>
      </c>
      <c r="I53" s="126" t="s">
        <v>398</v>
      </c>
      <c r="J53" s="123" t="s">
        <v>483</v>
      </c>
    </row>
    <row r="54" ht="18.75" customHeight="1" spans="1:10">
      <c r="A54" s="230" t="s">
        <v>327</v>
      </c>
      <c r="B54" s="126" t="s">
        <v>478</v>
      </c>
      <c r="C54" s="126" t="s">
        <v>405</v>
      </c>
      <c r="D54" s="126" t="s">
        <v>406</v>
      </c>
      <c r="E54" s="123" t="s">
        <v>484</v>
      </c>
      <c r="F54" s="126" t="s">
        <v>402</v>
      </c>
      <c r="G54" s="123" t="s">
        <v>445</v>
      </c>
      <c r="H54" s="126" t="s">
        <v>404</v>
      </c>
      <c r="I54" s="126" t="s">
        <v>389</v>
      </c>
      <c r="J54" s="123" t="s">
        <v>485</v>
      </c>
    </row>
    <row r="55" ht="18.75" customHeight="1" spans="1:10">
      <c r="A55" s="230" t="s">
        <v>329</v>
      </c>
      <c r="B55" s="126" t="s">
        <v>486</v>
      </c>
      <c r="C55" s="126" t="s">
        <v>383</v>
      </c>
      <c r="D55" s="126" t="s">
        <v>384</v>
      </c>
      <c r="E55" s="123" t="s">
        <v>487</v>
      </c>
      <c r="F55" s="126" t="s">
        <v>386</v>
      </c>
      <c r="G55" s="123" t="s">
        <v>183</v>
      </c>
      <c r="H55" s="126" t="s">
        <v>488</v>
      </c>
      <c r="I55" s="126" t="s">
        <v>389</v>
      </c>
      <c r="J55" s="123" t="s">
        <v>489</v>
      </c>
    </row>
    <row r="56" ht="18.75" customHeight="1" spans="1:10">
      <c r="A56" s="230" t="s">
        <v>329</v>
      </c>
      <c r="B56" s="126" t="s">
        <v>486</v>
      </c>
      <c r="C56" s="126" t="s">
        <v>383</v>
      </c>
      <c r="D56" s="126" t="s">
        <v>384</v>
      </c>
      <c r="E56" s="123" t="s">
        <v>490</v>
      </c>
      <c r="F56" s="126" t="s">
        <v>386</v>
      </c>
      <c r="G56" s="123" t="s">
        <v>181</v>
      </c>
      <c r="H56" s="126" t="s">
        <v>491</v>
      </c>
      <c r="I56" s="126" t="s">
        <v>389</v>
      </c>
      <c r="J56" s="123" t="s">
        <v>489</v>
      </c>
    </row>
    <row r="57" ht="18.75" customHeight="1" spans="1:10">
      <c r="A57" s="230" t="s">
        <v>329</v>
      </c>
      <c r="B57" s="126" t="s">
        <v>486</v>
      </c>
      <c r="C57" s="126" t="s">
        <v>383</v>
      </c>
      <c r="D57" s="126" t="s">
        <v>384</v>
      </c>
      <c r="E57" s="123" t="s">
        <v>492</v>
      </c>
      <c r="F57" s="126" t="s">
        <v>386</v>
      </c>
      <c r="G57" s="123" t="s">
        <v>181</v>
      </c>
      <c r="H57" s="126" t="s">
        <v>491</v>
      </c>
      <c r="I57" s="126" t="s">
        <v>389</v>
      </c>
      <c r="J57" s="123" t="s">
        <v>489</v>
      </c>
    </row>
    <row r="58" ht="18.75" customHeight="1" spans="1:10">
      <c r="A58" s="230" t="s">
        <v>329</v>
      </c>
      <c r="B58" s="126" t="s">
        <v>486</v>
      </c>
      <c r="C58" s="126" t="s">
        <v>393</v>
      </c>
      <c r="D58" s="126" t="s">
        <v>394</v>
      </c>
      <c r="E58" s="123" t="s">
        <v>493</v>
      </c>
      <c r="F58" s="126" t="s">
        <v>386</v>
      </c>
      <c r="G58" s="123" t="s">
        <v>494</v>
      </c>
      <c r="H58" s="126"/>
      <c r="I58" s="126" t="s">
        <v>398</v>
      </c>
      <c r="J58" s="123" t="s">
        <v>495</v>
      </c>
    </row>
    <row r="59" ht="18.75" customHeight="1" spans="1:10">
      <c r="A59" s="230" t="s">
        <v>329</v>
      </c>
      <c r="B59" s="126" t="s">
        <v>486</v>
      </c>
      <c r="C59" s="126" t="s">
        <v>405</v>
      </c>
      <c r="D59" s="126" t="s">
        <v>406</v>
      </c>
      <c r="E59" s="123" t="s">
        <v>496</v>
      </c>
      <c r="F59" s="126" t="s">
        <v>402</v>
      </c>
      <c r="G59" s="123" t="s">
        <v>452</v>
      </c>
      <c r="H59" s="126" t="s">
        <v>404</v>
      </c>
      <c r="I59" s="126" t="s">
        <v>389</v>
      </c>
      <c r="J59" s="123" t="s">
        <v>497</v>
      </c>
    </row>
  </sheetData>
  <mergeCells count="28">
    <mergeCell ref="A2:J2"/>
    <mergeCell ref="A3:H3"/>
    <mergeCell ref="A7:A11"/>
    <mergeCell ref="A12:A14"/>
    <mergeCell ref="A15:A17"/>
    <mergeCell ref="A18:A22"/>
    <mergeCell ref="A23:A27"/>
    <mergeCell ref="A28:A32"/>
    <mergeCell ref="A33:A35"/>
    <mergeCell ref="A36:A38"/>
    <mergeCell ref="A39:A41"/>
    <mergeCell ref="A42:A46"/>
    <mergeCell ref="A47:A51"/>
    <mergeCell ref="A52:A54"/>
    <mergeCell ref="A55:A59"/>
    <mergeCell ref="B7:B11"/>
    <mergeCell ref="B12:B14"/>
    <mergeCell ref="B15:B17"/>
    <mergeCell ref="B18:B22"/>
    <mergeCell ref="B23:B27"/>
    <mergeCell ref="B28:B32"/>
    <mergeCell ref="B33:B35"/>
    <mergeCell ref="B36:B38"/>
    <mergeCell ref="B39:B41"/>
    <mergeCell ref="B42:B46"/>
    <mergeCell ref="B47:B51"/>
    <mergeCell ref="B52:B54"/>
    <mergeCell ref="B55:B59"/>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WPS_1717557222</cp:lastModifiedBy>
  <dcterms:created xsi:type="dcterms:W3CDTF">2025-03-06T08:23:00Z</dcterms:created>
  <dcterms:modified xsi:type="dcterms:W3CDTF">2025-03-14T03:35:23Z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1DE0652A557F481E9BB77EFA772F63CF_13</vt:lpwstr>
  </property>
  <property fmtid="{D5CDD505-2E9C-101B-9397-08002B2CF9AE}" pid="3" name="KSOProductBuildVer">
    <vt:lpwstr>2052-12.1.0.20305</vt:lpwstr>
  </property>
</Properties>
</file>