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tabRatio="846" firstSheet="4"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中央和省、市转移支付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<sst xmlns="http://schemas.openxmlformats.org/spreadsheetml/2006/main" count="972" uniqueCount="395">
  <si>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</si>
  <si>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</si>
  <si>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</si>
  <si>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</si>
  <si>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</si>
  <si>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</si>
  <si>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</si>
  <si>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</si>
  <si>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</si>
  <si>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</si>
  <si>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</si>
  <si>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</si>
  <si>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</si>
  <si>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</si>
  <si>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</si>
  <si>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</si>
  <si>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</si>
  <si>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</si>
  <si>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</si>
  <si>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</si>
  <si>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</si>
  <si>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</si>
  <si>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</si>
  <si>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</si>
  <si>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</si>
  <si>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</si>
  <si>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</si>
  <si>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</si>
  <si>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</si>
  <si>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</si>
  <si>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</si>
  <si>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</si>
  <si>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</si>
  <si>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</si>
  <si>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</si>
  <si>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</si>
  <si>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</si>
  <si>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</si>
  <si>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</si>
  <si>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</si>
  <si>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</si>
  <si>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</si>
  <si>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</si>
  <si>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</si>
  <si>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</si>
  <si>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</si>
  <si>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</si>
  <si>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</si>
  <si>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</si>
  <si>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</si>
  <si>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</si>
  <si>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</si>
  <si>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</si>
  <si>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</si>
  <si>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</si>
  <si>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</si>
  <si>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</si>
  <si>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</si>
  <si>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</si>
  <si>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</si>
  <si>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</si>
  <si>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</si>
  <si>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</si>
  <si>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</si>
  <si>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</si>
  <si>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</si>
  <si>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</si>
  <si>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</si>
  <si>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</si>
  <si>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</si>
  <si>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264001</t>
  </si>
  <si>
    <t>中共双江拉祜族佤族布朗族傣族自治县委员会机构编制委员会办公室</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</si>
  <si>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</si>
  <si>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</si>
  <si>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</si>
  <si>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</si>
  <si>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</si>
  <si>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</si>
  <si>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</si>
  <si>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</si>
  <si>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</si>
  <si>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</si>
  <si>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</si>
  <si>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</si>
  <si>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</si>
  <si>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</si>
  <si>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20103</t>
  </si>
  <si>
    <t>政府办公厅（室）及相关机构事务</t>
  </si>
  <si>
    <t>2010301</t>
  </si>
  <si>
    <t>行政运行</t>
  </si>
  <si>
    <t>20131</t>
  </si>
  <si>
    <t>党委办公厅（室）及相关机构事务</t>
  </si>
  <si>
    <t>2013101</t>
  </si>
  <si>
    <t>208</t>
  </si>
  <si>
    <t>社会保障和就业支出</t>
  </si>
  <si>
    <t>20801</t>
  </si>
  <si>
    <t>人力资源和社会保障管理事务</t>
  </si>
  <si>
    <t>2080101</t>
  </si>
  <si>
    <t>20805</t>
  </si>
  <si>
    <t>行政事业单位养老支出</t>
  </si>
  <si>
    <t>2080501</t>
  </si>
  <si>
    <t>行政单位离退休</t>
  </si>
  <si>
    <t>2080505</t>
  </si>
  <si>
    <t>机关事业单位基本养老保险缴费支出</t>
  </si>
  <si>
    <t>2080506</t>
  </si>
  <si>
    <t>机关事业单位职业年金缴费支出</t>
  </si>
  <si>
    <t>20811</t>
  </si>
  <si>
    <t>残疾人事业</t>
  </si>
  <si>
    <t>2081199</t>
  </si>
  <si>
    <t>其他残疾人事业支出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</si>
  <si>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</si>
  <si>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</si>
  <si>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</si>
  <si>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</si>
  <si>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</si>
  <si>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</si>
  <si>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</si>
  <si>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</si>
  <si>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</si>
  <si>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</si>
  <si>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</si>
  <si>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</si>
  <si>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</si>
  <si>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</si>
  <si>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</si>
  <si>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</si>
  <si>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</si>
  <si>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</si>
  <si>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</si>
  <si>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</si>
  <si>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</si>
  <si>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</si>
  <si>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</si>
  <si>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</si>
  <si>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</si>
  <si>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</si>
  <si>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</si>
  <si>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</si>
  <si>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</si>
  <si>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</si>
  <si>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</si>
  <si>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</si>
  <si>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</si>
  <si>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</si>
  <si>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</si>
  <si>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</si>
  <si>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</si>
  <si>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</si>
  <si>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</si>
  <si>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</si>
  <si>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</si>
  <si>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</si>
  <si>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</si>
  <si>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</si>
  <si>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</si>
  <si>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</si>
  <si>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</si>
  <si>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</si>
  <si>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</si>
  <si>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</si>
  <si>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</si>
  <si>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</si>
  <si>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</si>
  <si>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</si>
  <si>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</si>
  <si>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</si>
  <si>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</si>
  <si>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</si>
  <si>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</si>
  <si>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</si>
  <si>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</si>
  <si>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</si>
  <si>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</si>
  <si>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</si>
  <si>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</si>
  <si>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</si>
  <si>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</si>
  <si>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</si>
  <si>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</si>
  <si>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</si>
  <si>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</si>
  <si>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</si>
  <si>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</si>
  <si>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</si>
  <si>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</si>
  <si>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</si>
  <si>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</si>
  <si>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</si>
  <si>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</si>
  <si>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</si>
  <si>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</si>
  <si>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</si>
  <si>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</si>
  <si>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</si>
  <si>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</si>
  <si>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</si>
  <si>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</si>
  <si>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</si>
  <si>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</si>
  <si>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</si>
  <si>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</si>
  <si>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</si>
  <si>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</si>
  <si>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</si>
  <si>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</si>
  <si>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</si>
  <si>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</si>
  <si>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</si>
  <si>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</si>
  <si>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</si>
  <si>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530925210000000002115</t>
  </si>
  <si>
    <t>行政人员工资支出</t>
  </si>
  <si>
    <t>30101</t>
  </si>
  <si>
    <t>基本工资</t>
  </si>
  <si>
    <t>530925231100001165578</t>
  </si>
  <si>
    <t>事业人员工资支出</t>
  </si>
  <si>
    <t>30102</t>
  </si>
  <si>
    <t>津贴补贴</t>
  </si>
  <si>
    <t>530925231100001421764</t>
  </si>
  <si>
    <t>绩效考核奖励（2017年提高标准部分）</t>
  </si>
  <si>
    <t>30103</t>
  </si>
  <si>
    <t>奖金</t>
  </si>
  <si>
    <t>30107</t>
  </si>
  <si>
    <t>绩效工资</t>
  </si>
  <si>
    <t>530925231100001421745</t>
  </si>
  <si>
    <t>绩效工资（2017年提高标准部分）</t>
  </si>
  <si>
    <t>530925210000000002116</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</si>
  <si>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</si>
  <si>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</si>
  <si>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</si>
  <si>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</si>
  <si>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</si>
  <si>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</si>
  <si>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</si>
  <si>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</si>
  <si>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</si>
  <si>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</si>
  <si>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</si>
  <si>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530925210000000002117</t>
  </si>
  <si>
    <t>30113</t>
  </si>
  <si>
    <t>530925210000000003067</t>
  </si>
  <si>
    <t>一般公用经费</t>
  </si>
  <si>
    <t>30201</t>
  </si>
  <si>
    <t>办公费</t>
  </si>
  <si>
    <t>30211</t>
  </si>
  <si>
    <t>差旅费</t>
  </si>
  <si>
    <t>530925210000000002118</t>
  </si>
  <si>
    <t>30217</t>
  </si>
  <si>
    <t>530925241100002282442</t>
  </si>
  <si>
    <t>退休人员公用经费</t>
  </si>
  <si>
    <t>30299</t>
  </si>
  <si>
    <t>其他商品和服务支出</t>
  </si>
  <si>
    <t>530925210000000002120</t>
  </si>
  <si>
    <t>工会经费</t>
  </si>
  <si>
    <t>30228</t>
  </si>
  <si>
    <t>530925210000000002119</t>
  </si>
  <si>
    <t>行政人员公务交通补贴</t>
  </si>
  <si>
    <t>30239</t>
  </si>
  <si>
    <t>其他交通费用</t>
  </si>
  <si>
    <t>530925251100003786077</t>
  </si>
  <si>
    <t>残疾人就业保障金</t>
  </si>
  <si>
    <t>530925241100002282454</t>
  </si>
  <si>
    <t>其他退休费</t>
  </si>
  <si>
    <t>30302</t>
  </si>
  <si>
    <t>退休费</t>
  </si>
  <si>
    <t>预算05-1表</t>
  </si>
  <si>
    <t>项目分类</t>
  </si>
  <si>
    <t>项目单位</t>
  </si>
  <si>
    <t>经济科目编码</t>
  </si>
  <si>
    <t>经济科目名称</t>
  </si>
  <si>
    <t>本年拨款</t>
  </si>
  <si>
    <t>其中：本次下达</t>
  </si>
  <si>
    <t>涉密机房及机构编制实名制系统运行维护补助资金</t>
  </si>
  <si>
    <t>专项业务类</t>
  </si>
  <si>
    <t>530925210000000003061</t>
  </si>
  <si>
    <t>事业单位登记管理专项经费</t>
  </si>
  <si>
    <t>530925210000000003058</t>
  </si>
  <si>
    <t>政务和公益域名注册专用经费</t>
  </si>
  <si>
    <t>530925210000000003060</t>
  </si>
  <si>
    <t>预算05-2表</t>
  </si>
  <si>
    <t>单位名称、项目名称</t>
  </si>
  <si>
    <t>项目年度绩效目标</t>
  </si>
  <si>
    <t>一级指标</t>
  </si>
  <si>
    <t>二级指标</t>
  </si>
  <si>
    <t>三级指标</t>
  </si>
  <si>
    <t>指标性质</t>
  </si>
  <si>
    <t>指标值</t>
  </si>
  <si>
    <t>度量单位</t>
  </si>
  <si>
    <t>指标属性</t>
  </si>
  <si>
    <t>指标内容</t>
  </si>
  <si>
    <t>完成2024年涉密机房维护、机构编制实名制系统运行维护、数据更新、统计报表报送相关工作</t>
  </si>
  <si>
    <t>产出指标</t>
  </si>
  <si>
    <t>质量指标</t>
  </si>
  <si>
    <t>信息数据安全</t>
  </si>
  <si>
    <t>=</t>
  </si>
  <si>
    <t>100</t>
  </si>
  <si>
    <t>%</t>
  </si>
  <si>
    <t>定性指标</t>
  </si>
  <si>
    <t>反映信息系统相关数据安全的保障情况。</t>
  </si>
  <si>
    <t>效益指标</t>
  </si>
  <si>
    <t>可持续影响</t>
  </si>
  <si>
    <t>系统正常使用年限</t>
  </si>
  <si>
    <t>年</t>
  </si>
  <si>
    <t>反映系统正常使用期限。</t>
  </si>
  <si>
    <t>满意度指标</t>
  </si>
  <si>
    <t>服务对象满意度</t>
  </si>
  <si>
    <t>使用人员满意度</t>
  </si>
  <si>
    <t>反映使用对象对信息系统使用的满意度。
使用人员满意度=（对信息系统满意的使用人员/问卷调查人数）*100%</t>
  </si>
  <si>
    <t>2024年实施完成当年事业单位登记管理工作</t>
  </si>
  <si>
    <t>系统终验时间偏差率</t>
  </si>
  <si>
    <t>反映系统建设最终验收与计划时间的偏差情况。
系统终验时间偏差率=(统建设最终验收时间-计划终验时间)/计划完成时间*100%</t>
  </si>
  <si>
    <t>系统初验时间偏差率</t>
  </si>
  <si>
    <t>95</t>
  </si>
  <si>
    <t>反映系统建设初步验收与计划时间的偏差情况。
系统初验时间偏差率=(系统初验        时间-计划初验时间)/计划完成时间*100%</t>
  </si>
  <si>
    <t>社会效益</t>
  </si>
  <si>
    <t>系统全年正常运行时长</t>
  </si>
  <si>
    <t>小时</t>
  </si>
  <si>
    <t>反映信息系统全年正常运行时间情况。</t>
  </si>
  <si>
    <t>管理增量数据条数</t>
  </si>
  <si>
    <t>条</t>
  </si>
  <si>
    <t>反映信息系统建设/运维对增量数据的管理情况（仅计算核心数据，原则上核心数据不超过5类)。</t>
  </si>
  <si>
    <t>管理存量数据条数</t>
  </si>
  <si>
    <t>反映信息系统建设/运维对存量数据的管理情况（仅计算核心数据，原则上核心数据不超过5类)。</t>
  </si>
  <si>
    <t>98</t>
  </si>
  <si>
    <t>完成2024年全县政务和公益域名注册工作，全县行政事业单位开设网站网上标识加挂和其他相关工作。</t>
  </si>
  <si>
    <t>信息系统建设变更率</t>
  </si>
  <si>
    <t>反映信息系统建设过程中对质量的控制情况。
信息系统建设变更率=（建设过程中变更内容/计划建设内容）*100%。</t>
  </si>
  <si>
    <t>时效指标</t>
  </si>
  <si>
    <t>及时率</t>
  </si>
  <si>
    <t>及时率=在规定时间内完成的公益演出场次/计划举办的公益演出的场次*100%</t>
  </si>
  <si>
    <t>预算06表</t>
  </si>
  <si>
    <t>政府性基金预算支出预算表</t>
  </si>
  <si>
    <t>单位名称：全部</t>
  </si>
  <si>
    <t>本年政府性基金预算支出</t>
  </si>
  <si>
    <t>说明：本单位本年度无政府性基金预算支出，故此表为空表。</t>
  </si>
  <si>
    <t>预算07表</t>
  </si>
  <si>
    <t>预算项目</t>
  </si>
  <si>
    <t>采购项目</t>
  </si>
  <si>
    <t>采购目录</t>
  </si>
  <si>
    <t>计量
单位</t>
  </si>
  <si>
    <t>数量</t>
  </si>
  <si>
    <t>面向中小企业预留资金</t>
  </si>
  <si>
    <t>政府性
基金</t>
  </si>
  <si>
    <t>国有资本经营收益</t>
  </si>
  <si>
    <t>财政专户管理的收入</t>
  </si>
  <si>
    <t>打印机</t>
  </si>
  <si>
    <t>A4黑白打印机</t>
  </si>
  <si>
    <t>台</t>
  </si>
  <si>
    <t>办公椅</t>
  </si>
  <si>
    <t>把</t>
  </si>
  <si>
    <t>接待办公椅</t>
  </si>
  <si>
    <t>套</t>
  </si>
  <si>
    <t>办公桌</t>
  </si>
  <si>
    <t>张</t>
  </si>
  <si>
    <t>茶几</t>
  </si>
  <si>
    <t>打印复印一体机</t>
  </si>
  <si>
    <t>多功能一体机</t>
  </si>
  <si>
    <t>A3/A4纸</t>
  </si>
  <si>
    <t>复印纸</t>
  </si>
  <si>
    <t>盒</t>
  </si>
  <si>
    <t>碎纸机</t>
  </si>
  <si>
    <t>电脑</t>
  </si>
  <si>
    <t>台式计算机</t>
  </si>
  <si>
    <t>档案柜</t>
  </si>
  <si>
    <t>文件柜</t>
  </si>
  <si>
    <t>组</t>
  </si>
  <si>
    <t>预算08表</t>
  </si>
  <si>
    <t>政府购买服务项目</t>
  </si>
  <si>
    <t>政府购买服务目录</t>
  </si>
  <si>
    <t>政府性基金</t>
  </si>
  <si>
    <t>说明：本单位2025年无政府购买服务预算支出，故此表为空表；</t>
  </si>
  <si>
    <t>预算09-1表</t>
  </si>
  <si>
    <t>单位名称（项目）</t>
  </si>
  <si>
    <t>地区</t>
  </si>
  <si>
    <t>-</t>
  </si>
  <si>
    <t>说明：本单位2025年无县对下转移支付预算支出，故此表为空表；</t>
  </si>
  <si>
    <t>预算09-2表</t>
  </si>
  <si>
    <t>说明；本单位2025年无县对下转移支付绩效目标预算支出，故此表为空表；</t>
  </si>
  <si>
    <t>预算10表</t>
  </si>
  <si>
    <t>资产类别</t>
  </si>
  <si>
    <t>资产分类代码.名称</t>
  </si>
  <si>
    <t>资产名称</t>
  </si>
  <si>
    <t>计量单位</t>
  </si>
  <si>
    <t>财政部门批复数（元）</t>
  </si>
  <si>
    <t>单价</t>
  </si>
  <si>
    <t>金额</t>
  </si>
  <si>
    <t>设备</t>
  </si>
  <si>
    <t>家具用具</t>
  </si>
  <si>
    <t>预算11表</t>
  </si>
  <si>
    <t>上级补助</t>
  </si>
  <si>
    <t>说明：本单位2025年无中央和省、市转移支付补助项目支出预算，此表为空表；</t>
  </si>
  <si>
    <t>预算12表</t>
  </si>
  <si>
    <t>项目级次</t>
  </si>
  <si>
    <t>311 专项业务类</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</si>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</sst>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50">
    <font>
      <sz val="9"/>
      <color theme="1"/>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11.25"/>
      <name val="宋体"/>
      <charset val="134"/>
    </font>
    <font>
      <sz val="9"/>
      <name val="宋体"/>
      <charset val="134"/>
    </font>
    <font>
      <sz val="10"/>
      <name val="宋体"/>
      <charset val="134"/>
    </font>
    <font>
      <sz val="10"/>
      <color theme="1"/>
      <name val="Microsoft YaHei UI"/>
      <charset val="134"/>
    </font>
    <font>
      <sz val="11.25"/>
      <color rgb="FF000000"/>
      <name val="宋体"/>
      <charset val="134"/>
    </font>
    <font>
      <b/>
      <sz val="23"/>
      <name val="宋体"/>
      <charset val="134"/>
    </font>
    <font>
      <b/>
      <sz val="22"/>
      <color rgb="FF000000"/>
      <name val="宋体"/>
      <charset val="134"/>
    </font>
    <font>
      <sz val="11"/>
      <name val="宋体"/>
      <charset val="134"/>
    </font>
    <font>
      <sz val="10"/>
      <color rgb="FFFFFFFF"/>
      <name val="宋体"/>
      <charset val="134"/>
    </font>
    <font>
      <b/>
      <sz val="21"/>
      <color rgb="FF000000"/>
      <name val="宋体"/>
      <charset val="134"/>
    </font>
    <font>
      <sz val="10"/>
      <color theme="1"/>
      <name val="宋体"/>
      <charset val="134"/>
    </font>
    <font>
      <sz val="9"/>
      <color theme="1"/>
      <name val="宋体"/>
      <charset val="134"/>
    </font>
    <font>
      <sz val="11"/>
      <color theme="1"/>
      <name val="宋体"/>
      <charset val="134"/>
    </font>
    <font>
      <sz val="12"/>
      <color theme="1"/>
      <name val="宋体"/>
      <charset val="134"/>
    </font>
    <font>
      <sz val="20"/>
      <color rgb="FF000000"/>
      <name val="宋体"/>
      <charset val="134"/>
    </font>
    <font>
      <b/>
      <sz val="10"/>
      <color rgb="FF000000"/>
      <name val="宋体"/>
      <charset val="134"/>
    </font>
    <font>
      <b/>
      <sz val="9"/>
      <color rgb="FF000000"/>
      <name val="宋体"/>
      <charset val="134"/>
    </font>
    <font>
      <b/>
      <sz val="9"/>
      <name val="宋体"/>
      <charset val="134"/>
    </font>
    <font>
      <sz val="10"/>
      <name val="Arial"/>
      <charset val="134"/>
    </font>
    <font>
      <sz val="28"/>
      <color rgb="FF000000"/>
      <name val="宋体"/>
      <charset val="134"/>
    </font>
    <font>
      <sz val="10"/>
      <name val="Microsoft YaHei UI"/>
      <charset val="134"/>
    </font>
    <font>
      <sz val="30"/>
      <color rgb="FF000000"/>
      <name val="宋体"/>
      <charset val="134"/>
    </font>
    <font>
      <sz val="19"/>
      <color rgb="FF000000"/>
      <name val="宋体"/>
      <charset val="134"/>
    </font>
    <font>
      <b/>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auto="1"/>
      </right>
      <top style="thin">
        <color rgb="FF000000"/>
      </top>
      <bottom style="thin">
        <color auto="1"/>
      </bottom>
      <diagonal/>
    </border>
    <border>
      <left style="thin">
        <color auto="1"/>
      </left>
      <right style="thin">
        <color rgb="FF000000"/>
      </right>
      <top style="thin">
        <color rgb="FF000000"/>
      </top>
      <bottom style="thin">
        <color auto="1"/>
      </bottom>
      <diagonal/>
    </border>
    <border>
      <left style="thin">
        <color rgb="FF000000"/>
      </left>
      <right style="thin">
        <color auto="1"/>
      </right>
      <top style="thin">
        <color auto="1"/>
      </top>
      <bottom style="thin">
        <color auto="1"/>
      </bottom>
      <diagonal/>
    </border>
    <border>
      <left style="thin">
        <color auto="1"/>
      </left>
      <right style="thin">
        <color rgb="FF000000"/>
      </right>
      <top style="thin">
        <color auto="1"/>
      </top>
      <bottom style="thin">
        <color auto="1"/>
      </bottom>
      <diagonal/>
    </border>
    <border>
      <left style="thin">
        <color rgb="FF000000"/>
      </left>
      <right style="thin">
        <color auto="1"/>
      </right>
      <top style="thin">
        <color auto="1"/>
      </top>
      <bottom style="thin">
        <color rgb="FF000000"/>
      </bottom>
      <diagonal/>
    </border>
    <border>
      <left style="thin">
        <color auto="1"/>
      </left>
      <right style="thin">
        <color rgb="FF000000"/>
      </right>
      <top style="thin">
        <color auto="1"/>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protection locked="0"/>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3" borderId="20"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21" applyNumberFormat="0" applyFill="0" applyAlignment="0" applyProtection="0">
      <alignment vertical="center"/>
    </xf>
    <xf numFmtId="0" fontId="37" fillId="0" borderId="21" applyNumberFormat="0" applyFill="0" applyAlignment="0" applyProtection="0">
      <alignment vertical="center"/>
    </xf>
    <xf numFmtId="0" fontId="38" fillId="0" borderId="22" applyNumberFormat="0" applyFill="0" applyAlignment="0" applyProtection="0">
      <alignment vertical="center"/>
    </xf>
    <xf numFmtId="0" fontId="38" fillId="0" borderId="0" applyNumberFormat="0" applyFill="0" applyBorder="0" applyAlignment="0" applyProtection="0">
      <alignment vertical="center"/>
    </xf>
    <xf numFmtId="0" fontId="39" fillId="4" borderId="23" applyNumberFormat="0" applyAlignment="0" applyProtection="0">
      <alignment vertical="center"/>
    </xf>
    <xf numFmtId="0" fontId="40" fillId="5" borderId="24" applyNumberFormat="0" applyAlignment="0" applyProtection="0">
      <alignment vertical="center"/>
    </xf>
    <xf numFmtId="0" fontId="41" fillId="5" borderId="23" applyNumberFormat="0" applyAlignment="0" applyProtection="0">
      <alignment vertical="center"/>
    </xf>
    <xf numFmtId="0" fontId="42" fillId="6" borderId="25" applyNumberFormat="0" applyAlignment="0" applyProtection="0">
      <alignment vertical="center"/>
    </xf>
    <xf numFmtId="0" fontId="43" fillId="0" borderId="26" applyNumberFormat="0" applyFill="0" applyAlignment="0" applyProtection="0">
      <alignment vertical="center"/>
    </xf>
    <xf numFmtId="0" fontId="44" fillId="0" borderId="27"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xf numFmtId="0" fontId="7" fillId="0" borderId="0">
      <alignment vertical="top"/>
      <protection locked="0"/>
    </xf>
  </cellStyleXfs>
  <cellXfs count="228">
    <xf numFmtId="0" fontId="0" fillId="0" borderId="0" xfId="0" applyBorder="1">
      <alignment vertical="top"/>
      <protection locked="0"/>
    </xf>
    <xf numFmtId="49" fontId="1" fillId="0" borderId="0" xfId="0" applyNumberFormat="1" applyFont="1" applyAlignment="1" applyProtection="1"/>
    <xf numFmtId="0" fontId="1" fillId="0" borderId="0" xfId="0" applyFont="1" applyAlignment="1" applyProtection="1"/>
    <xf numFmtId="0" fontId="1" fillId="0" borderId="0" xfId="0" applyFont="1" applyAlignment="1">
      <alignment horizontal="right" vertical="center"/>
      <protection locked="0"/>
    </xf>
    <xf numFmtId="0" fontId="2" fillId="0" borderId="0" xfId="0" applyFont="1" applyAlignment="1" applyProtection="1">
      <alignment horizontal="center" vertical="center"/>
    </xf>
    <xf numFmtId="0" fontId="3" fillId="0" borderId="0" xfId="0" applyFont="1" applyAlignment="1" applyProtection="1">
      <alignment horizontal="center" vertical="center"/>
    </xf>
    <xf numFmtId="0" fontId="4" fillId="0" borderId="0" xfId="0" applyFont="1" applyAlignment="1">
      <alignment horizontal="left" vertical="center"/>
      <protection locked="0"/>
    </xf>
    <xf numFmtId="0" fontId="5" fillId="0" borderId="0" xfId="0" applyFont="1" applyAlignment="1" applyProtection="1">
      <alignment horizontal="left" vertical="center"/>
    </xf>
    <xf numFmtId="0" fontId="5" fillId="0" borderId="0" xfId="0" applyFont="1" applyAlignment="1" applyProtection="1"/>
    <xf numFmtId="0" fontId="5" fillId="0" borderId="1" xfId="0" applyFont="1" applyBorder="1" applyAlignment="1">
      <alignment horizontal="center" vertical="center" wrapText="1"/>
      <protection locked="0"/>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5" xfId="0" applyFont="1" applyBorder="1" applyAlignment="1">
      <alignment horizontal="center" vertical="center" wrapText="1"/>
      <protection locked="0"/>
    </xf>
    <xf numFmtId="0" fontId="5" fillId="0" borderId="5" xfId="0" applyFont="1" applyBorder="1" applyAlignment="1" applyProtection="1">
      <alignment horizontal="center" vertical="center" wrapText="1"/>
    </xf>
    <xf numFmtId="0" fontId="5" fillId="0" borderId="6" xfId="0" applyFont="1" applyBorder="1" applyAlignment="1">
      <alignment horizontal="center" vertical="center" wrapText="1"/>
      <protection locked="0"/>
    </xf>
    <xf numFmtId="0" fontId="5" fillId="0" borderId="6"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6" fillId="0" borderId="7" xfId="0" applyFont="1" applyBorder="1" applyAlignment="1">
      <alignment horizontal="center" vertical="center"/>
      <protection locked="0"/>
    </xf>
    <xf numFmtId="0" fontId="7" fillId="0" borderId="7" xfId="0" applyFont="1" applyBorder="1" applyAlignment="1">
      <alignment horizontal="left" vertical="center" wrapText="1"/>
      <protection locked="0"/>
    </xf>
    <xf numFmtId="0" fontId="7" fillId="0" borderId="7" xfId="0" applyFont="1" applyBorder="1" applyAlignment="1">
      <alignment horizontal="left" vertical="center"/>
      <protection locked="0"/>
    </xf>
    <xf numFmtId="0" fontId="7" fillId="0" borderId="7" xfId="0" applyFont="1" applyBorder="1" applyAlignment="1">
      <alignment horizontal="center" vertical="center" wrapText="1"/>
      <protection locked="0"/>
    </xf>
    <xf numFmtId="176" fontId="7" fillId="0" borderId="7" xfId="51" applyProtection="1">
      <alignment horizontal="right" vertical="center"/>
      <protection locked="0"/>
    </xf>
    <xf numFmtId="0" fontId="7" fillId="0" borderId="7" xfId="0" applyFont="1" applyBorder="1" applyAlignment="1">
      <alignment horizontal="left" vertical="center" wrapText="1" indent="1"/>
      <protection locked="0"/>
    </xf>
    <xf numFmtId="49" fontId="7" fillId="0" borderId="7" xfId="50" applyProtection="1">
      <alignment horizontal="left" vertical="center" wrapText="1"/>
      <protection locked="0"/>
    </xf>
    <xf numFmtId="0" fontId="8" fillId="0" borderId="7" xfId="0" applyFont="1" applyBorder="1" applyAlignment="1" applyProtection="1">
      <alignment horizontal="center"/>
    </xf>
    <xf numFmtId="0" fontId="5" fillId="0" borderId="1"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7" fillId="0" borderId="7" xfId="0" applyFont="1" applyBorder="1" applyAlignment="1" applyProtection="1">
      <alignment horizontal="left" vertical="center" wrapText="1"/>
    </xf>
    <xf numFmtId="0" fontId="7" fillId="0" borderId="7" xfId="0" applyFont="1" applyBorder="1" applyAlignment="1">
      <alignment horizontal="center" vertical="center"/>
      <protection locked="0"/>
    </xf>
    <xf numFmtId="0" fontId="4" fillId="0" borderId="0" xfId="0" applyFont="1" applyAlignment="1">
      <alignment horizontal="right" vertical="center"/>
      <protection locked="0"/>
    </xf>
    <xf numFmtId="0" fontId="9" fillId="0" borderId="0" xfId="0" applyFont="1" applyBorder="1" applyAlignment="1">
      <alignment horizontal="center" vertical="top"/>
      <protection locked="0"/>
    </xf>
    <xf numFmtId="0" fontId="4" fillId="0" borderId="0" xfId="0" applyFont="1" applyAlignment="1" applyProtection="1">
      <alignment horizontal="right" vertical="center"/>
    </xf>
    <xf numFmtId="0" fontId="2" fillId="0" borderId="0" xfId="0" applyFont="1" applyAlignment="1" applyProtection="1">
      <alignment horizontal="center" vertical="center" wrapText="1"/>
    </xf>
    <xf numFmtId="0" fontId="4" fillId="0" borderId="0" xfId="0" applyFont="1" applyAlignment="1" applyProtection="1">
      <alignment horizontal="left" vertical="center"/>
    </xf>
    <xf numFmtId="0" fontId="1" fillId="0" borderId="0" xfId="0" applyFont="1" applyAlignment="1" applyProtection="1">
      <alignment vertical="center"/>
    </xf>
    <xf numFmtId="0" fontId="8" fillId="0" borderId="0" xfId="0" applyFont="1" applyAlignment="1" applyProtection="1">
      <alignment horizontal="right" vertical="center" wrapText="1"/>
    </xf>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10" fillId="0" borderId="7" xfId="0" applyFont="1" applyBorder="1" applyAlignment="1" applyProtection="1">
      <alignment horizontal="center" vertical="center" wrapText="1"/>
    </xf>
    <xf numFmtId="0" fontId="6" fillId="0" borderId="8" xfId="0" applyFont="1" applyBorder="1" applyAlignment="1">
      <alignment horizontal="center" vertical="center"/>
      <protection locked="0"/>
    </xf>
    <xf numFmtId="0" fontId="10" fillId="0" borderId="9" xfId="0" applyFont="1" applyBorder="1" applyAlignment="1" applyProtection="1">
      <alignment horizontal="center" vertical="center" wrapText="1"/>
    </xf>
    <xf numFmtId="0" fontId="1" fillId="0" borderId="7" xfId="0" applyFont="1" applyBorder="1" applyAlignment="1" applyProtection="1">
      <alignment horizontal="center" vertical="center" wrapText="1"/>
    </xf>
    <xf numFmtId="0" fontId="6" fillId="0" borderId="10" xfId="0" applyFont="1" applyBorder="1" applyAlignment="1">
      <alignment horizontal="center" vertical="center"/>
      <protection locked="0"/>
    </xf>
    <xf numFmtId="0" fontId="10" fillId="0" borderId="11" xfId="0" applyFont="1" applyBorder="1" applyAlignment="1" applyProtection="1">
      <alignment horizontal="center" vertical="center" wrapText="1"/>
    </xf>
    <xf numFmtId="176" fontId="8" fillId="0" borderId="10" xfId="51" applyFont="1" applyBorder="1" applyAlignment="1" applyProtection="1">
      <alignment horizontal="center" vertical="center"/>
      <protection locked="0"/>
    </xf>
    <xf numFmtId="176" fontId="8" fillId="0" borderId="11" xfId="51" applyFont="1" applyBorder="1" applyAlignment="1" applyProtection="1">
      <alignment horizontal="center" vertical="center"/>
      <protection locked="0"/>
    </xf>
    <xf numFmtId="0" fontId="4" fillId="0" borderId="7" xfId="0" applyFont="1" applyBorder="1" applyAlignment="1" applyProtection="1">
      <alignment horizontal="center" vertical="center" wrapText="1"/>
    </xf>
    <xf numFmtId="0" fontId="8" fillId="0" borderId="7" xfId="0" applyFont="1" applyBorder="1" applyAlignment="1" applyProtection="1">
      <alignment horizontal="center" vertical="center"/>
    </xf>
    <xf numFmtId="176" fontId="7" fillId="0" borderId="12" xfId="51" applyBorder="1" applyProtection="1">
      <alignment horizontal="right" vertical="center"/>
      <protection locked="0"/>
    </xf>
    <xf numFmtId="176" fontId="7" fillId="0" borderId="13" xfId="51" applyBorder="1" applyAlignment="1" applyProtection="1">
      <alignment horizontal="center" vertical="center"/>
      <protection locked="0"/>
    </xf>
    <xf numFmtId="0" fontId="11" fillId="0" borderId="0" xfId="0" applyFont="1" applyAlignment="1">
      <alignment horizontal="center" vertical="center"/>
      <protection locked="0"/>
    </xf>
    <xf numFmtId="0" fontId="7" fillId="0" borderId="0" xfId="0" applyFont="1" applyAlignment="1">
      <alignment horizontal="left" vertical="center"/>
      <protection locked="0"/>
    </xf>
    <xf numFmtId="0" fontId="8" fillId="0" borderId="0" xfId="0" applyFont="1" applyAlignment="1" applyProtection="1">
      <alignment vertical="center"/>
    </xf>
    <xf numFmtId="0" fontId="7" fillId="0" borderId="0" xfId="0" applyFont="1">
      <alignment vertical="top"/>
      <protection locked="0"/>
    </xf>
    <xf numFmtId="0" fontId="5" fillId="0" borderId="7" xfId="0" applyFont="1" applyBorder="1" applyAlignment="1">
      <alignment horizontal="center" vertical="center"/>
      <protection locked="0"/>
    </xf>
    <xf numFmtId="0" fontId="1" fillId="0" borderId="0" xfId="0" applyFont="1" applyAlignment="1" applyProtection="1">
      <alignment horizontal="right" vertical="center"/>
    </xf>
    <xf numFmtId="0" fontId="12" fillId="0" borderId="0" xfId="0" applyFont="1" applyAlignment="1" applyProtection="1">
      <alignment horizontal="center" vertical="center" wrapText="1"/>
    </xf>
    <xf numFmtId="0" fontId="4" fillId="0" borderId="0" xfId="0" applyFont="1" applyAlignment="1" applyProtection="1">
      <alignment horizontal="left" vertical="center" wrapText="1"/>
    </xf>
    <xf numFmtId="0" fontId="5" fillId="0" borderId="0" xfId="0" applyFont="1" applyAlignment="1" applyProtection="1">
      <alignment wrapText="1"/>
    </xf>
    <xf numFmtId="0" fontId="1" fillId="0" borderId="0" xfId="0" applyFont="1" applyAlignment="1" applyProtection="1">
      <alignment horizontal="right" wrapText="1"/>
    </xf>
    <xf numFmtId="0" fontId="8" fillId="0" borderId="0" xfId="0" applyFont="1" applyAlignment="1" applyProtection="1">
      <alignment wrapText="1"/>
    </xf>
    <xf numFmtId="0" fontId="5" fillId="0" borderId="14" xfId="0" applyFont="1" applyBorder="1" applyAlignment="1" applyProtection="1">
      <alignment horizontal="center" vertical="center" wrapText="1"/>
    </xf>
    <xf numFmtId="0" fontId="13" fillId="0" borderId="7" xfId="0" applyFont="1" applyBorder="1" applyAlignment="1" applyProtection="1">
      <alignment horizontal="center" vertical="center"/>
    </xf>
    <xf numFmtId="0" fontId="13" fillId="0" borderId="7" xfId="0" applyFont="1" applyBorder="1" applyAlignment="1">
      <alignment horizontal="center" vertical="center"/>
      <protection locked="0"/>
    </xf>
    <xf numFmtId="0" fontId="13" fillId="0" borderId="2" xfId="0" applyFont="1" applyBorder="1" applyAlignment="1" applyProtection="1">
      <alignment horizontal="center" vertical="center"/>
    </xf>
    <xf numFmtId="0" fontId="1" fillId="0" borderId="0" xfId="0" applyFont="1" applyAlignment="1" applyProtection="1">
      <alignment wrapText="1"/>
    </xf>
    <xf numFmtId="0" fontId="1" fillId="0" borderId="0" xfId="0" applyFont="1" applyAlignment="1">
      <protection locked="0"/>
    </xf>
    <xf numFmtId="0" fontId="7" fillId="0" borderId="0" xfId="0" applyFont="1" applyAlignment="1">
      <alignment vertical="top" wrapText="1"/>
      <protection locked="0"/>
    </xf>
    <xf numFmtId="0" fontId="3" fillId="0" borderId="0" xfId="0" applyFont="1" applyAlignment="1" applyProtection="1">
      <alignment horizontal="center" vertical="center" wrapText="1"/>
    </xf>
    <xf numFmtId="0" fontId="3" fillId="0" borderId="0" xfId="0" applyFont="1" applyAlignment="1">
      <alignment horizontal="center" vertical="center"/>
      <protection locked="0"/>
    </xf>
    <xf numFmtId="0" fontId="3" fillId="0" borderId="0" xfId="0" applyFont="1" applyAlignment="1">
      <alignment horizontal="center" vertical="center" wrapText="1"/>
      <protection locked="0"/>
    </xf>
    <xf numFmtId="0" fontId="5" fillId="0" borderId="0" xfId="0" applyFont="1" applyAlignment="1">
      <protection locked="0"/>
    </xf>
    <xf numFmtId="0" fontId="5" fillId="0" borderId="15" xfId="0" applyFont="1" applyBorder="1" applyAlignment="1" applyProtection="1">
      <alignment horizontal="center" vertical="center" wrapText="1"/>
    </xf>
    <xf numFmtId="0" fontId="5" fillId="0" borderId="15" xfId="0" applyFont="1" applyBorder="1" applyAlignment="1">
      <alignment horizontal="center" vertical="center" wrapText="1"/>
      <protection locked="0"/>
    </xf>
    <xf numFmtId="0" fontId="5" fillId="0" borderId="3" xfId="0" applyFont="1" applyBorder="1" applyAlignment="1">
      <alignment horizontal="center" vertical="center" wrapText="1"/>
      <protection locked="0"/>
    </xf>
    <xf numFmtId="0" fontId="5" fillId="0" borderId="16" xfId="0" applyFont="1" applyBorder="1" applyAlignment="1" applyProtection="1">
      <alignment horizontal="center" vertical="center" wrapText="1"/>
    </xf>
    <xf numFmtId="0" fontId="5" fillId="0" borderId="16" xfId="0" applyFont="1" applyBorder="1" applyAlignment="1">
      <alignment horizontal="center" vertical="center" wrapText="1"/>
      <protection locked="0"/>
    </xf>
    <xf numFmtId="0" fontId="5" fillId="0" borderId="17" xfId="0" applyFont="1" applyBorder="1" applyAlignment="1" applyProtection="1">
      <alignment horizontal="center" vertical="center" wrapText="1"/>
    </xf>
    <xf numFmtId="0" fontId="5" fillId="0" borderId="17" xfId="0" applyFont="1" applyBorder="1" applyAlignment="1">
      <alignment horizontal="center" vertical="center" wrapText="1"/>
      <protection locked="0"/>
    </xf>
    <xf numFmtId="3" fontId="5" fillId="0" borderId="6" xfId="0" applyNumberFormat="1" applyFont="1" applyBorder="1" applyAlignment="1" applyProtection="1">
      <alignment horizontal="center" vertical="center"/>
    </xf>
    <xf numFmtId="0" fontId="4" fillId="0" borderId="6" xfId="0" applyFont="1" applyBorder="1" applyAlignment="1" applyProtection="1">
      <alignment horizontal="left" vertical="center" wrapText="1"/>
    </xf>
    <xf numFmtId="0" fontId="4" fillId="0" borderId="17" xfId="0" applyFont="1" applyBorder="1" applyAlignment="1" applyProtection="1">
      <alignment horizontal="left" vertical="center" wrapText="1"/>
    </xf>
    <xf numFmtId="0" fontId="4" fillId="0" borderId="17" xfId="0" applyFont="1" applyBorder="1" applyAlignment="1">
      <alignment horizontal="left" vertical="center" wrapText="1"/>
      <protection locked="0"/>
    </xf>
    <xf numFmtId="0" fontId="4" fillId="0" borderId="6" xfId="0" applyFont="1" applyBorder="1" applyAlignment="1" applyProtection="1">
      <alignment horizontal="center" vertical="center" wrapText="1"/>
    </xf>
    <xf numFmtId="0" fontId="7" fillId="0" borderId="7" xfId="0" applyFont="1" applyBorder="1" applyAlignment="1">
      <alignment horizontal="center" vertical="top"/>
      <protection locked="0"/>
    </xf>
    <xf numFmtId="0" fontId="4" fillId="0" borderId="0" xfId="0" applyFont="1" applyAlignment="1">
      <alignment horizontal="right" vertical="center" wrapText="1"/>
      <protection locked="0"/>
    </xf>
    <xf numFmtId="0" fontId="4" fillId="0" borderId="0" xfId="0" applyFont="1" applyAlignment="1" applyProtection="1">
      <alignment horizontal="right" vertical="center" wrapText="1"/>
    </xf>
    <xf numFmtId="0" fontId="4" fillId="0" borderId="0" xfId="0" applyFont="1" applyAlignment="1">
      <alignment horizontal="right"/>
      <protection locked="0"/>
    </xf>
    <xf numFmtId="0" fontId="4" fillId="0" borderId="0" xfId="0" applyFont="1" applyAlignment="1">
      <alignment horizontal="right" wrapText="1"/>
      <protection locked="0"/>
    </xf>
    <xf numFmtId="0" fontId="5" fillId="0" borderId="3" xfId="0" applyFont="1" applyBorder="1" applyAlignment="1">
      <alignment horizontal="center" vertical="center"/>
      <protection locked="0"/>
    </xf>
    <xf numFmtId="0" fontId="5" fillId="0" borderId="18" xfId="0" applyFont="1" applyBorder="1" applyAlignment="1" applyProtection="1">
      <alignment horizontal="center" vertical="center" wrapText="1"/>
    </xf>
    <xf numFmtId="0" fontId="5" fillId="0" borderId="18" xfId="0" applyFont="1" applyBorder="1" applyAlignment="1">
      <alignment horizontal="center" vertical="center"/>
      <protection locked="0"/>
    </xf>
    <xf numFmtId="0" fontId="5" fillId="0" borderId="18" xfId="0" applyFont="1" applyBorder="1" applyAlignment="1">
      <alignment horizontal="center" vertical="center" wrapText="1"/>
      <protection locked="0"/>
    </xf>
    <xf numFmtId="0" fontId="5" fillId="0" borderId="7" xfId="0" applyFont="1" applyBorder="1" applyAlignment="1">
      <alignment horizontal="center" vertical="center" wrapText="1"/>
      <protection locked="0"/>
    </xf>
    <xf numFmtId="0" fontId="5" fillId="0" borderId="17" xfId="0" applyFont="1" applyBorder="1" applyAlignment="1" applyProtection="1">
      <alignment horizontal="center" vertical="center"/>
    </xf>
    <xf numFmtId="0" fontId="4" fillId="0" borderId="17" xfId="0" applyFont="1" applyBorder="1" applyAlignment="1" applyProtection="1">
      <alignment horizontal="right" vertical="center"/>
    </xf>
    <xf numFmtId="0" fontId="4" fillId="0" borderId="6" xfId="0" applyFont="1" applyBorder="1" applyAlignment="1" applyProtection="1">
      <alignment horizontal="left" vertical="center" wrapText="1" indent="1"/>
    </xf>
    <xf numFmtId="0" fontId="4" fillId="0" borderId="6" xfId="0" applyFont="1" applyBorder="1" applyAlignment="1" applyProtection="1">
      <alignment horizontal="left" vertical="center" wrapText="1" indent="2"/>
    </xf>
    <xf numFmtId="0" fontId="13" fillId="0" borderId="16" xfId="0" applyFont="1" applyBorder="1" applyAlignment="1">
      <alignment horizontal="center" vertical="center" wrapText="1"/>
      <protection locked="0"/>
    </xf>
    <xf numFmtId="0" fontId="13" fillId="0" borderId="18" xfId="0" applyFont="1" applyBorder="1" applyAlignment="1">
      <alignment horizontal="center" vertical="center"/>
      <protection locked="0"/>
    </xf>
    <xf numFmtId="0" fontId="13" fillId="0" borderId="18" xfId="0" applyFont="1" applyBorder="1" applyAlignment="1">
      <alignment horizontal="center" vertical="center" wrapText="1"/>
      <protection locked="0"/>
    </xf>
    <xf numFmtId="0" fontId="14" fillId="0" borderId="0" xfId="0" applyFont="1" applyAlignment="1">
      <alignment horizontal="right"/>
      <protection locked="0"/>
    </xf>
    <xf numFmtId="49" fontId="14" fillId="0" borderId="0" xfId="0" applyNumberFormat="1" applyFont="1" applyAlignment="1">
      <protection locked="0"/>
    </xf>
    <xf numFmtId="0" fontId="1" fillId="0" borderId="0" xfId="0" applyFont="1" applyAlignment="1" applyProtection="1">
      <alignment horizontal="right"/>
    </xf>
    <xf numFmtId="0" fontId="2" fillId="0" borderId="0" xfId="0" applyFont="1" applyAlignment="1">
      <alignment horizontal="center" vertical="center" wrapText="1"/>
      <protection locked="0"/>
    </xf>
    <xf numFmtId="0" fontId="15" fillId="0" borderId="0" xfId="0" applyFont="1" applyAlignment="1">
      <alignment horizontal="center" vertical="center" wrapText="1"/>
      <protection locked="0"/>
    </xf>
    <xf numFmtId="0" fontId="15" fillId="0" borderId="0" xfId="0" applyFont="1" applyAlignment="1">
      <alignment horizontal="center" vertical="center"/>
      <protection locked="0"/>
    </xf>
    <xf numFmtId="0" fontId="15" fillId="0" borderId="0" xfId="0" applyFont="1" applyAlignment="1" applyProtection="1">
      <alignment horizontal="center" vertical="center"/>
    </xf>
    <xf numFmtId="0" fontId="5" fillId="0" borderId="1" xfId="0" applyFont="1" applyBorder="1" applyAlignment="1">
      <alignment horizontal="center" vertical="center"/>
      <protection locked="0"/>
    </xf>
    <xf numFmtId="49" fontId="5" fillId="0" borderId="15" xfId="0" applyNumberFormat="1" applyFont="1" applyBorder="1" applyAlignment="1">
      <alignment horizontal="center" vertical="center" wrapText="1"/>
      <protection locked="0"/>
    </xf>
    <xf numFmtId="0" fontId="5" fillId="0" borderId="15" xfId="0" applyFont="1" applyBorder="1" applyAlignment="1">
      <alignment horizontal="center" vertical="center"/>
      <protection locked="0"/>
    </xf>
    <xf numFmtId="0" fontId="5" fillId="0" borderId="6" xfId="0" applyFont="1" applyBorder="1" applyAlignment="1">
      <alignment horizontal="center" vertical="center"/>
      <protection locked="0"/>
    </xf>
    <xf numFmtId="49" fontId="5" fillId="0" borderId="17" xfId="0" applyNumberFormat="1" applyFont="1" applyBorder="1" applyAlignment="1">
      <alignment horizontal="center" vertical="center" wrapText="1"/>
      <protection locked="0"/>
    </xf>
    <xf numFmtId="0" fontId="5" fillId="0" borderId="17" xfId="0" applyFont="1" applyBorder="1" applyAlignment="1">
      <alignment horizontal="center" vertical="center"/>
      <protection locked="0"/>
    </xf>
    <xf numFmtId="0" fontId="10" fillId="0" borderId="6" xfId="0" applyFont="1" applyBorder="1" applyAlignment="1">
      <alignment horizontal="center" vertical="center"/>
      <protection locked="0"/>
    </xf>
    <xf numFmtId="49" fontId="10" fillId="0" borderId="17" xfId="0" applyNumberFormat="1" applyFont="1" applyBorder="1" applyAlignment="1">
      <alignment horizontal="center" vertical="center"/>
      <protection locked="0"/>
    </xf>
    <xf numFmtId="0" fontId="10" fillId="0" borderId="17" xfId="0" applyFont="1" applyBorder="1" applyAlignment="1">
      <alignment horizontal="center" vertical="center"/>
      <protection locked="0"/>
    </xf>
    <xf numFmtId="0" fontId="10" fillId="0" borderId="17" xfId="0" applyFont="1" applyBorder="1" applyAlignment="1" applyProtection="1">
      <alignment horizontal="center" vertical="center"/>
    </xf>
    <xf numFmtId="0" fontId="4" fillId="0" borderId="6" xfId="0" applyFont="1" applyBorder="1" applyAlignment="1">
      <alignment horizontal="left" vertical="center" wrapText="1"/>
      <protection locked="0"/>
    </xf>
    <xf numFmtId="0" fontId="4" fillId="0" borderId="6" xfId="0" applyFont="1" applyBorder="1" applyAlignment="1">
      <alignment horizontal="center" vertical="center" wrapText="1"/>
      <protection locked="0"/>
    </xf>
    <xf numFmtId="49" fontId="8" fillId="0" borderId="7" xfId="0" applyNumberFormat="1" applyFont="1" applyBorder="1" applyAlignment="1" applyProtection="1">
      <alignment horizontal="center"/>
    </xf>
    <xf numFmtId="3" fontId="10" fillId="0" borderId="7" xfId="0" applyNumberFormat="1" applyFont="1" applyBorder="1" applyAlignment="1" applyProtection="1">
      <alignment horizontal="center" vertical="center"/>
    </xf>
    <xf numFmtId="0" fontId="4" fillId="0" borderId="7" xfId="0" applyFont="1" applyBorder="1" applyAlignment="1" applyProtection="1">
      <alignment horizontal="left" vertical="center" wrapText="1"/>
    </xf>
    <xf numFmtId="0" fontId="4" fillId="0" borderId="7" xfId="0" applyFont="1" applyBorder="1" applyAlignment="1" applyProtection="1">
      <alignment vertical="center" wrapText="1"/>
    </xf>
    <xf numFmtId="0" fontId="4" fillId="0" borderId="7" xfId="0" applyFont="1" applyBorder="1" applyAlignment="1">
      <alignment horizontal="center" vertical="center"/>
      <protection locked="0"/>
    </xf>
    <xf numFmtId="0" fontId="4" fillId="0" borderId="7" xfId="0" applyFont="1" applyBorder="1" applyAlignment="1" applyProtection="1">
      <alignment horizontal="left" vertical="center" wrapText="1" indent="1"/>
    </xf>
    <xf numFmtId="0" fontId="4" fillId="0" borderId="7" xfId="0" applyFont="1" applyBorder="1" applyAlignment="1">
      <alignment horizontal="left" vertical="center" wrapText="1"/>
      <protection locked="0"/>
    </xf>
    <xf numFmtId="0" fontId="4" fillId="0" borderId="7" xfId="0" applyFont="1" applyBorder="1" applyAlignment="1" applyProtection="1">
      <alignment horizontal="left" vertical="center" wrapText="1" indent="4"/>
    </xf>
    <xf numFmtId="0" fontId="8" fillId="0" borderId="0" xfId="0" applyFont="1" applyProtection="1">
      <alignment vertical="top"/>
    </xf>
    <xf numFmtId="3" fontId="6" fillId="0" borderId="7" xfId="0" applyNumberFormat="1" applyFont="1" applyBorder="1" applyAlignment="1" applyProtection="1">
      <alignment horizontal="center" vertical="center"/>
    </xf>
    <xf numFmtId="0" fontId="7" fillId="0" borderId="7" xfId="0" applyFont="1" applyBorder="1" applyAlignment="1" applyProtection="1">
      <alignment horizontal="center" vertical="center" wrapText="1"/>
    </xf>
    <xf numFmtId="0" fontId="5" fillId="0" borderId="14" xfId="0" applyFont="1" applyBorder="1" applyAlignment="1" applyProtection="1">
      <alignment horizontal="center" vertical="center"/>
    </xf>
    <xf numFmtId="0" fontId="5" fillId="0" borderId="15" xfId="0" applyFont="1" applyBorder="1" applyAlignment="1" applyProtection="1">
      <alignment horizontal="center" vertical="center"/>
    </xf>
    <xf numFmtId="0" fontId="5" fillId="0" borderId="19" xfId="0" applyFont="1" applyBorder="1" applyAlignment="1">
      <alignment horizontal="center" vertical="center" wrapText="1"/>
      <protection locked="0"/>
    </xf>
    <xf numFmtId="0" fontId="5" fillId="0" borderId="5" xfId="0" applyFont="1" applyBorder="1" applyAlignment="1">
      <alignment horizontal="center" vertical="center"/>
      <protection locked="0"/>
    </xf>
    <xf numFmtId="0" fontId="8" fillId="0" borderId="0" xfId="0" applyFont="1">
      <alignment vertical="top"/>
      <protection locked="0"/>
    </xf>
    <xf numFmtId="49" fontId="1" fillId="0" borderId="0" xfId="0" applyNumberFormat="1" applyFont="1" applyAlignment="1">
      <protection locked="0"/>
    </xf>
    <xf numFmtId="0" fontId="2" fillId="0" borderId="0" xfId="0" applyFont="1" applyAlignment="1">
      <alignment horizontal="center" vertical="center"/>
      <protection locked="0"/>
    </xf>
    <xf numFmtId="0" fontId="5" fillId="0" borderId="0" xfId="0" applyFont="1" applyAlignment="1">
      <alignment horizontal="left" vertical="center"/>
      <protection locked="0"/>
    </xf>
    <xf numFmtId="0" fontId="5" fillId="0" borderId="2" xfId="0" applyFont="1" applyBorder="1" applyAlignment="1">
      <alignment horizontal="center" vertical="center"/>
      <protection locked="0"/>
    </xf>
    <xf numFmtId="3" fontId="6" fillId="0" borderId="7" xfId="0" applyNumberFormat="1" applyFont="1" applyBorder="1" applyAlignment="1">
      <alignment horizontal="center" vertical="center"/>
      <protection locked="0"/>
    </xf>
    <xf numFmtId="0" fontId="7" fillId="0" borderId="7" xfId="0" applyFont="1" applyBorder="1" applyAlignment="1" applyProtection="1">
      <alignment horizontal="left" vertical="center"/>
    </xf>
    <xf numFmtId="0" fontId="7" fillId="0" borderId="7" xfId="0" applyFont="1" applyBorder="1" applyAlignment="1" applyProtection="1">
      <alignment horizontal="left" vertical="center" indent="1"/>
    </xf>
    <xf numFmtId="0" fontId="5" fillId="0" borderId="4" xfId="0" applyFont="1" applyBorder="1" applyAlignment="1">
      <alignment horizontal="center" vertical="center"/>
      <protection locked="0"/>
    </xf>
    <xf numFmtId="0" fontId="5" fillId="0" borderId="2" xfId="0" applyFont="1" applyBorder="1" applyAlignment="1">
      <alignment horizontal="center" vertical="center" wrapText="1"/>
      <protection locked="0"/>
    </xf>
    <xf numFmtId="4" fontId="4" fillId="0" borderId="7" xfId="57" applyNumberFormat="1" applyFont="1" applyFill="1" applyBorder="1" applyAlignment="1" applyProtection="1">
      <alignment horizontal="right" vertical="center"/>
      <protection locked="0"/>
    </xf>
    <xf numFmtId="0" fontId="5" fillId="0" borderId="4" xfId="0" applyFont="1" applyBorder="1" applyAlignment="1">
      <alignment horizontal="center" vertical="center" wrapText="1"/>
      <protection locked="0"/>
    </xf>
    <xf numFmtId="0" fontId="16" fillId="0" borderId="0" xfId="0" applyFont="1" applyAlignment="1" applyProtection="1">
      <alignment horizontal="center"/>
    </xf>
    <xf numFmtId="0" fontId="16" fillId="0" borderId="0" xfId="0" applyFont="1" applyAlignment="1" applyProtection="1">
      <alignment horizontal="center" wrapText="1"/>
    </xf>
    <xf numFmtId="0" fontId="16" fillId="0" borderId="0" xfId="0" applyFont="1" applyAlignment="1" applyProtection="1">
      <alignment wrapText="1"/>
    </xf>
    <xf numFmtId="0" fontId="17" fillId="0" borderId="0" xfId="0" applyAlignment="1" applyProtection="1">
      <alignment horizontal="right" vertical="center" wrapText="1"/>
    </xf>
    <xf numFmtId="0" fontId="18" fillId="0" borderId="6" xfId="0" applyFont="1" applyBorder="1" applyAlignment="1">
      <alignment horizontal="center" vertical="center" wrapText="1"/>
      <protection locked="0"/>
    </xf>
    <xf numFmtId="0" fontId="5" fillId="0" borderId="7" xfId="0" applyFont="1" applyBorder="1" applyAlignment="1" applyProtection="1">
      <alignment horizontal="center" vertical="center"/>
    </xf>
    <xf numFmtId="0" fontId="10" fillId="0" borderId="7" xfId="0" applyFont="1" applyBorder="1" applyAlignment="1">
      <alignment horizontal="center" vertical="center"/>
      <protection locked="0"/>
    </xf>
    <xf numFmtId="0" fontId="19" fillId="0" borderId="7" xfId="0" applyFont="1" applyBorder="1" applyAlignment="1">
      <alignment horizontal="center" vertical="center"/>
      <protection locked="0"/>
    </xf>
    <xf numFmtId="0" fontId="19" fillId="0" borderId="7" xfId="0" applyFont="1" applyBorder="1" applyAlignment="1" applyProtection="1">
      <alignment horizontal="center" vertical="center"/>
    </xf>
    <xf numFmtId="0" fontId="19" fillId="0" borderId="2" xfId="0" applyFont="1" applyBorder="1" applyAlignment="1" applyProtection="1">
      <alignment horizontal="center" vertical="center"/>
    </xf>
    <xf numFmtId="176" fontId="17" fillId="0" borderId="7" xfId="51" applyFont="1">
      <alignment horizontal="right" vertical="center"/>
    </xf>
    <xf numFmtId="176" fontId="17" fillId="0" borderId="7" xfId="51" applyFont="1" applyAlignment="1">
      <alignment horizontal="center" vertical="center"/>
    </xf>
    <xf numFmtId="0" fontId="7" fillId="0" borderId="0" xfId="0" applyFont="1" applyAlignment="1">
      <alignment vertical="center"/>
      <protection locked="0"/>
    </xf>
    <xf numFmtId="49" fontId="8" fillId="0" borderId="0" xfId="0" applyNumberFormat="1" applyFont="1" applyAlignment="1" applyProtection="1">
      <alignment vertical="center"/>
    </xf>
    <xf numFmtId="49" fontId="5" fillId="0" borderId="2" xfId="0" applyNumberFormat="1" applyFont="1" applyBorder="1" applyAlignment="1" applyProtection="1">
      <alignment horizontal="center" vertical="center" wrapText="1"/>
    </xf>
    <xf numFmtId="49" fontId="5" fillId="0" borderId="4" xfId="0" applyNumberFormat="1" applyFont="1" applyBorder="1" applyAlignment="1" applyProtection="1">
      <alignment horizontal="center" vertical="center" wrapText="1"/>
    </xf>
    <xf numFmtId="49" fontId="5" fillId="0" borderId="7" xfId="0" applyNumberFormat="1" applyFont="1" applyBorder="1" applyAlignment="1" applyProtection="1">
      <alignment horizontal="center" vertical="center"/>
    </xf>
    <xf numFmtId="49" fontId="10" fillId="0" borderId="7" xfId="0" applyNumberFormat="1" applyFont="1" applyBorder="1" applyAlignment="1" applyProtection="1">
      <alignment horizontal="center" vertical="center"/>
    </xf>
    <xf numFmtId="0" fontId="10" fillId="0" borderId="7" xfId="0" applyFont="1" applyBorder="1" applyAlignment="1" applyProtection="1">
      <alignment horizontal="center" vertical="center"/>
    </xf>
    <xf numFmtId="49" fontId="10" fillId="0" borderId="7" xfId="0" applyNumberFormat="1" applyFont="1" applyBorder="1" applyAlignment="1">
      <alignment horizontal="center" vertical="center"/>
      <protection locked="0"/>
    </xf>
    <xf numFmtId="0" fontId="4" fillId="0" borderId="7" xfId="0" applyFont="1" applyBorder="1" applyAlignment="1" applyProtection="1">
      <alignment horizontal="left" vertical="center" wrapText="1" indent="2"/>
    </xf>
    <xf numFmtId="4" fontId="7" fillId="0" borderId="7" xfId="57" applyNumberFormat="1" applyFont="1" applyFill="1" applyBorder="1" applyAlignment="1" applyProtection="1">
      <alignment horizontal="right" vertical="center" wrapText="1"/>
    </xf>
    <xf numFmtId="0" fontId="20" fillId="0" borderId="0" xfId="0" applyFont="1" applyAlignment="1" applyProtection="1">
      <alignment horizontal="center" vertical="center"/>
    </xf>
    <xf numFmtId="0" fontId="21" fillId="0" borderId="0" xfId="0" applyFont="1" applyAlignment="1" applyProtection="1">
      <alignment horizontal="center" vertical="center"/>
    </xf>
    <xf numFmtId="0" fontId="4" fillId="0" borderId="7" xfId="0" applyFont="1" applyBorder="1" applyAlignment="1" applyProtection="1">
      <alignment vertical="center"/>
    </xf>
    <xf numFmtId="0" fontId="4" fillId="0" borderId="7" xfId="0" applyFont="1" applyBorder="1" applyAlignment="1">
      <alignment horizontal="left" vertical="center"/>
      <protection locked="0"/>
    </xf>
    <xf numFmtId="0" fontId="4" fillId="0" borderId="7" xfId="0" applyFont="1" applyBorder="1" applyAlignment="1">
      <alignment vertical="center"/>
      <protection locked="0"/>
    </xf>
    <xf numFmtId="0" fontId="22" fillId="0" borderId="7" xfId="0" applyFont="1" applyBorder="1" applyAlignment="1" applyProtection="1">
      <alignment horizontal="center" vertical="center"/>
    </xf>
    <xf numFmtId="0" fontId="22" fillId="0" borderId="7" xfId="0" applyFont="1" applyBorder="1" applyAlignment="1">
      <alignment horizontal="center" vertical="center"/>
      <protection locked="0"/>
    </xf>
    <xf numFmtId="0" fontId="7" fillId="0" borderId="7" xfId="0" applyFont="1" applyBorder="1">
      <alignment vertical="top"/>
      <protection locked="0"/>
    </xf>
    <xf numFmtId="176" fontId="7" fillId="0" borderId="7" xfId="0" applyNumberFormat="1" applyFont="1" applyBorder="1" applyAlignment="1">
      <alignment horizontal="right" vertical="center"/>
      <protection locked="0"/>
    </xf>
    <xf numFmtId="0" fontId="4" fillId="0" borderId="7" xfId="0" applyFont="1" applyBorder="1" applyAlignment="1" applyProtection="1">
      <alignment horizontal="left" vertical="center"/>
    </xf>
    <xf numFmtId="176" fontId="23" fillId="0" borderId="7" xfId="51" applyFont="1" applyProtection="1">
      <alignment horizontal="right" vertical="center"/>
      <protection locked="0"/>
    </xf>
    <xf numFmtId="0" fontId="24" fillId="0" borderId="0" xfId="0" applyFont="1" applyProtection="1">
      <alignment vertical="top"/>
    </xf>
    <xf numFmtId="0" fontId="25" fillId="0" borderId="0" xfId="0" applyFont="1" applyAlignment="1" applyProtection="1">
      <alignment horizontal="center" vertical="center"/>
    </xf>
    <xf numFmtId="0" fontId="4" fillId="0" borderId="0" xfId="0" applyFont="1" applyAlignment="1">
      <alignment horizontal="left" vertical="center" wrapText="1"/>
      <protection locked="0"/>
    </xf>
    <xf numFmtId="0" fontId="1" fillId="0" borderId="0" xfId="0" applyFont="1" applyAlignment="1" applyProtection="1">
      <alignment horizontal="left" vertical="center" wrapText="1"/>
    </xf>
    <xf numFmtId="0" fontId="4" fillId="0" borderId="7" xfId="0" applyFont="1" applyBorder="1" applyAlignment="1" applyProtection="1">
      <alignment horizontal="left" vertical="center" indent="1"/>
    </xf>
    <xf numFmtId="0" fontId="7" fillId="0" borderId="7" xfId="0" applyFont="1" applyBorder="1" applyAlignment="1">
      <alignment horizontal="left" vertical="center" indent="2"/>
      <protection locked="0"/>
    </xf>
    <xf numFmtId="0" fontId="7" fillId="0" borderId="7" xfId="0" applyFont="1" applyBorder="1" applyAlignment="1" applyProtection="1">
      <alignment horizontal="left" vertical="center" indent="2"/>
    </xf>
    <xf numFmtId="0" fontId="7" fillId="0" borderId="2" xfId="0" applyFont="1" applyBorder="1" applyAlignment="1">
      <alignment horizontal="center" vertical="center" wrapText="1"/>
      <protection locked="0"/>
    </xf>
    <xf numFmtId="0" fontId="7" fillId="0" borderId="4" xfId="0" applyFont="1" applyBorder="1" applyAlignment="1" applyProtection="1">
      <alignment horizontal="center" vertical="center" wrapText="1"/>
    </xf>
    <xf numFmtId="0" fontId="26" fillId="0" borderId="0" xfId="0" applyFont="1" applyAlignment="1" applyProtection="1"/>
    <xf numFmtId="0" fontId="27" fillId="0" borderId="0" xfId="0" applyFont="1" applyAlignment="1" applyProtection="1">
      <alignment horizontal="center" vertical="center"/>
    </xf>
    <xf numFmtId="0" fontId="5"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5"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3" xfId="0" applyFont="1" applyBorder="1" applyAlignment="1" applyProtection="1">
      <alignment horizontal="center" vertical="center" wrapText="1"/>
    </xf>
    <xf numFmtId="0" fontId="6" fillId="0" borderId="5" xfId="0" applyFont="1" applyBorder="1" applyAlignment="1" applyProtection="1">
      <alignment horizontal="center" vertical="center"/>
    </xf>
    <xf numFmtId="0" fontId="6" fillId="0" borderId="16" xfId="0" applyFont="1" applyBorder="1" applyAlignment="1" applyProtection="1">
      <alignment horizontal="center" vertical="center"/>
    </xf>
    <xf numFmtId="0" fontId="6" fillId="0" borderId="1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6" fillId="0" borderId="17" xfId="0" applyFont="1" applyBorder="1" applyAlignment="1" applyProtection="1">
      <alignment horizontal="center" vertical="center" wrapText="1"/>
    </xf>
    <xf numFmtId="0" fontId="6" fillId="0" borderId="17" xfId="0" applyFont="1" applyBorder="1" applyAlignment="1" applyProtection="1">
      <alignment horizontal="center" vertical="center"/>
    </xf>
    <xf numFmtId="0" fontId="4" fillId="0" borderId="6" xfId="0" applyFont="1" applyBorder="1" applyAlignment="1" applyProtection="1">
      <alignment vertical="center" wrapText="1"/>
    </xf>
    <xf numFmtId="0" fontId="4" fillId="0" borderId="17" xfId="0" applyFont="1" applyBorder="1" applyAlignment="1" applyProtection="1">
      <alignment vertical="center" wrapText="1"/>
    </xf>
    <xf numFmtId="0" fontId="4" fillId="0" borderId="6" xfId="0" applyFont="1" applyBorder="1" applyAlignment="1" applyProtection="1">
      <alignment horizontal="center" vertical="center"/>
    </xf>
    <xf numFmtId="0" fontId="4" fillId="0" borderId="17" xfId="0" applyFont="1" applyBorder="1" applyAlignment="1" applyProtection="1">
      <alignment horizontal="center" vertical="center"/>
    </xf>
    <xf numFmtId="0" fontId="27" fillId="0" borderId="0" xfId="0" applyFont="1" applyAlignment="1">
      <alignment horizontal="center" vertical="center"/>
      <protection locked="0"/>
    </xf>
    <xf numFmtId="0" fontId="5" fillId="0" borderId="0" xfId="0" applyFont="1" applyAlignment="1">
      <alignment vertical="center"/>
      <protection locked="0"/>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wrapText="1"/>
    </xf>
    <xf numFmtId="0" fontId="6" fillId="0" borderId="18" xfId="0" applyFont="1" applyBorder="1" applyAlignment="1" applyProtection="1">
      <alignment horizontal="center" vertical="center"/>
    </xf>
    <xf numFmtId="0" fontId="6" fillId="0" borderId="17" xfId="0" applyFont="1" applyBorder="1" applyAlignment="1">
      <alignment horizontal="center" vertical="center"/>
      <protection locked="0"/>
    </xf>
    <xf numFmtId="0" fontId="6" fillId="2" borderId="4" xfId="0" applyFont="1" applyFill="1" applyBorder="1" applyAlignment="1">
      <alignment horizontal="center" vertical="center" wrapText="1"/>
      <protection locked="0"/>
    </xf>
    <xf numFmtId="0" fontId="28" fillId="0" borderId="0" xfId="0" applyFont="1" applyAlignment="1" applyProtection="1">
      <alignment horizontal="center" vertical="top"/>
    </xf>
    <xf numFmtId="0" fontId="29" fillId="0" borderId="0" xfId="0" applyFont="1" applyAlignment="1" applyProtection="1">
      <alignment horizontal="center" vertical="center"/>
    </xf>
    <xf numFmtId="0" fontId="7" fillId="0" borderId="4" xfId="0" applyFont="1" applyBorder="1" applyAlignment="1">
      <alignment horizontal="left" vertical="center"/>
      <protection locked="0"/>
    </xf>
    <xf numFmtId="0" fontId="7" fillId="0" borderId="6" xfId="0" applyFont="1" applyBorder="1" applyAlignment="1">
      <alignment horizontal="left" vertical="center"/>
      <protection locked="0"/>
    </xf>
    <xf numFmtId="0" fontId="7" fillId="0" borderId="17" xfId="0" applyFont="1" applyBorder="1" applyAlignment="1">
      <alignment horizontal="left" vertical="center"/>
      <protection locked="0"/>
    </xf>
    <xf numFmtId="0" fontId="8" fillId="0" borderId="6" xfId="0" applyFont="1" applyBorder="1" applyAlignment="1">
      <alignment vertical="center"/>
      <protection locked="0"/>
    </xf>
    <xf numFmtId="0" fontId="23" fillId="0" borderId="6" xfId="0" applyFont="1" applyBorder="1" applyAlignment="1">
      <alignment horizontal="center" vertical="center"/>
      <protection locked="0"/>
    </xf>
    <xf numFmtId="0" fontId="22" fillId="0" borderId="6" xfId="0" applyFont="1" applyBorder="1" applyAlignment="1" applyProtection="1">
      <alignment horizontal="center" vertical="center"/>
    </xf>
    <xf numFmtId="0" fontId="4" fillId="0" borderId="6" xfId="0" applyFont="1" applyBorder="1" applyAlignment="1" applyProtection="1">
      <alignment horizontal="left" vertical="center"/>
    </xf>
    <xf numFmtId="0" fontId="22" fillId="0" borderId="6" xfId="0" applyFont="1" applyBorder="1" applyAlignment="1">
      <alignment horizontal="center" vertical="center"/>
      <protection locked="0"/>
    </xf>
    <xf numFmtId="0" fontId="4" fillId="0" borderId="7" xfId="0" applyFont="1" applyBorder="1" applyAlignment="1" applyProtection="1" quotePrefix="1">
      <alignment horizontal="left" vertical="center" indent="1"/>
    </xf>
    <xf numFmtId="0" fontId="7" fillId="0" borderId="7" xfId="0" applyFont="1" applyBorder="1" applyAlignment="1" quotePrefix="1">
      <alignment horizontal="left" vertical="center" indent="2"/>
      <protection locked="0"/>
    </xf>
    <xf numFmtId="0" fontId="7" fillId="0" borderId="7" xfId="0" applyFont="1" applyBorder="1" applyAlignment="1" applyProtection="1" quotePrefix="1">
      <alignment horizontal="left" vertical="center" indent="2"/>
    </xf>
    <xf numFmtId="0" fontId="4" fillId="0" borderId="7" xfId="0" applyFont="1" applyBorder="1" applyAlignment="1" applyProtection="1" quotePrefix="1">
      <alignment horizontal="left" vertical="center" wrapText="1" indent="4"/>
    </xf>
    <xf numFmtId="0" fontId="4" fillId="0" borderId="6" xfId="0" applyFont="1" applyBorder="1" applyAlignment="1" applyProtection="1" quotePrefix="1">
      <alignment horizontal="left" vertical="center" wrapText="1" indent="2"/>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38"/>
  <sheetViews>
    <sheetView showZeros="0" topLeftCell="A27" workbookViewId="0">
      <selection activeCell="B38" sqref="B38"/>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34" t="s">
        <v>0</v>
      </c>
    </row>
    <row r="2" ht="36" customHeight="1" spans="1:4">
      <c r="A2" s="4" t="str">
        <f>"2025"&amp;"年部门财务收支预算总表"</f>
        <v>2025年部门财务收支预算总表</v>
      </c>
      <c r="B2" s="218"/>
      <c r="C2" s="218"/>
      <c r="D2" s="218"/>
    </row>
    <row r="3" ht="18.75" customHeight="1" spans="1:4">
      <c r="A3" s="36" t="str">
        <f>"单位名称："&amp;"中共双江拉祜族佤族布朗族傣族自治县委员会机构编制委员会办公室"</f>
        <v>单位名称：中共双江拉祜族佤族布朗族傣族自治县委员会机构编制委员会办公室</v>
      </c>
      <c r="B3" s="219"/>
      <c r="C3" s="219"/>
      <c r="D3" s="34" t="s">
        <v>1</v>
      </c>
    </row>
    <row r="4" ht="18.75" customHeight="1" spans="1:4">
      <c r="A4" s="11" t="s">
        <v>2</v>
      </c>
      <c r="B4" s="13"/>
      <c r="C4" s="11" t="s">
        <v>3</v>
      </c>
      <c r="D4" s="13"/>
    </row>
    <row r="5" ht="18.75" customHeight="1" spans="1:4">
      <c r="A5" s="27" t="s">
        <v>4</v>
      </c>
      <c r="B5" s="27" t="str">
        <f t="shared" ref="B5:D5" si="0">"2025"&amp;"年预算数"</f>
        <v>2025年预算数</v>
      </c>
      <c r="C5" s="27" t="s">
        <v>5</v>
      </c>
      <c r="D5" s="27" t="str">
        <f t="shared" si="0"/>
        <v>2025年预算数</v>
      </c>
    </row>
    <row r="6" ht="18.75" customHeight="1" spans="1:4">
      <c r="A6" s="29"/>
      <c r="B6" s="29"/>
      <c r="C6" s="29"/>
      <c r="D6" s="29"/>
    </row>
    <row r="7" ht="18.75" customHeight="1" spans="1:4">
      <c r="A7" s="183" t="s">
        <v>6</v>
      </c>
      <c r="B7" s="23">
        <v>1916332.45</v>
      </c>
      <c r="C7" s="183" t="s">
        <v>7</v>
      </c>
      <c r="D7" s="23">
        <v>140000</v>
      </c>
    </row>
    <row r="8" ht="18.75" customHeight="1" spans="1:4">
      <c r="A8" s="183" t="s">
        <v>8</v>
      </c>
      <c r="B8" s="23"/>
      <c r="C8" s="183" t="s">
        <v>9</v>
      </c>
      <c r="D8" s="23"/>
    </row>
    <row r="9" ht="18.75" customHeight="1" spans="1:4">
      <c r="A9" s="183" t="s">
        <v>10</v>
      </c>
      <c r="B9" s="23"/>
      <c r="C9" s="183" t="s">
        <v>11</v>
      </c>
      <c r="D9" s="23"/>
    </row>
    <row r="10" ht="18.75" customHeight="1" spans="1:4">
      <c r="A10" s="183" t="s">
        <v>12</v>
      </c>
      <c r="B10" s="23"/>
      <c r="C10" s="183" t="s">
        <v>13</v>
      </c>
      <c r="D10" s="23"/>
    </row>
    <row r="11" ht="18.75" customHeight="1" spans="1:4">
      <c r="A11" s="21" t="s">
        <v>14</v>
      </c>
      <c r="B11" s="23"/>
      <c r="C11" s="220" t="s">
        <v>15</v>
      </c>
      <c r="D11" s="23"/>
    </row>
    <row r="12" ht="18.75" customHeight="1" spans="1:4">
      <c r="A12" s="221" t="s">
        <v>16</v>
      </c>
      <c r="B12" s="23"/>
      <c r="C12" s="222" t="s">
        <v>17</v>
      </c>
      <c r="D12" s="23"/>
    </row>
    <row r="13" ht="18.75" customHeight="1" spans="1:4">
      <c r="A13" s="221" t="s">
        <v>18</v>
      </c>
      <c r="B13" s="23"/>
      <c r="C13" s="222" t="s">
        <v>19</v>
      </c>
      <c r="D13" s="23"/>
    </row>
    <row r="14" ht="18.75" customHeight="1" spans="1:4">
      <c r="A14" s="221" t="s">
        <v>20</v>
      </c>
      <c r="B14" s="23"/>
      <c r="C14" s="222" t="s">
        <v>21</v>
      </c>
      <c r="D14" s="23">
        <v>1571408.52</v>
      </c>
    </row>
    <row r="15" ht="18.75" customHeight="1" spans="1:4">
      <c r="A15" s="221" t="s">
        <v>22</v>
      </c>
      <c r="B15" s="23"/>
      <c r="C15" s="222" t="s">
        <v>23</v>
      </c>
      <c r="D15" s="23">
        <v>73115.33</v>
      </c>
    </row>
    <row r="16" ht="18.75" customHeight="1" spans="1:4">
      <c r="A16" s="221" t="s">
        <v>24</v>
      </c>
      <c r="B16" s="23"/>
      <c r="C16" s="221" t="s">
        <v>25</v>
      </c>
      <c r="D16" s="23"/>
    </row>
    <row r="17" ht="18.75" customHeight="1" spans="1:4">
      <c r="A17" s="221" t="s">
        <v>26</v>
      </c>
      <c r="B17" s="23"/>
      <c r="C17" s="221" t="s">
        <v>27</v>
      </c>
      <c r="D17" s="23"/>
    </row>
    <row r="18" ht="18.75" customHeight="1" spans="1:4">
      <c r="A18" s="223" t="s">
        <v>26</v>
      </c>
      <c r="B18" s="23"/>
      <c r="C18" s="222" t="s">
        <v>28</v>
      </c>
      <c r="D18" s="23"/>
    </row>
    <row r="19" ht="18.75" customHeight="1" spans="1:4">
      <c r="A19" s="223" t="s">
        <v>26</v>
      </c>
      <c r="B19" s="23"/>
      <c r="C19" s="222" t="s">
        <v>29</v>
      </c>
      <c r="D19" s="23"/>
    </row>
    <row r="20" ht="18.75" customHeight="1" spans="1:4">
      <c r="A20" s="223" t="s">
        <v>26</v>
      </c>
      <c r="B20" s="23"/>
      <c r="C20" s="222" t="s">
        <v>30</v>
      </c>
      <c r="D20" s="23"/>
    </row>
    <row r="21" ht="18.75" customHeight="1" spans="1:4">
      <c r="A21" s="223" t="s">
        <v>26</v>
      </c>
      <c r="B21" s="23"/>
      <c r="C21" s="222" t="s">
        <v>31</v>
      </c>
      <c r="D21" s="23"/>
    </row>
    <row r="22" ht="18.75" customHeight="1" spans="1:4">
      <c r="A22" s="223" t="s">
        <v>26</v>
      </c>
      <c r="B22" s="23"/>
      <c r="C22" s="222" t="s">
        <v>32</v>
      </c>
      <c r="D22" s="23"/>
    </row>
    <row r="23" ht="18.75" customHeight="1" spans="1:4">
      <c r="A23" s="223" t="s">
        <v>26</v>
      </c>
      <c r="B23" s="23"/>
      <c r="C23" s="222" t="s">
        <v>33</v>
      </c>
      <c r="D23" s="23"/>
    </row>
    <row r="24" ht="18.75" customHeight="1" spans="1:4">
      <c r="A24" s="223" t="s">
        <v>26</v>
      </c>
      <c r="B24" s="23"/>
      <c r="C24" s="222" t="s">
        <v>34</v>
      </c>
      <c r="D24" s="23"/>
    </row>
    <row r="25" ht="18.75" customHeight="1" spans="1:4">
      <c r="A25" s="223" t="s">
        <v>26</v>
      </c>
      <c r="B25" s="23"/>
      <c r="C25" s="222" t="s">
        <v>35</v>
      </c>
      <c r="D25" s="23">
        <v>131808.6</v>
      </c>
    </row>
    <row r="26" ht="18.75" customHeight="1" spans="1:4">
      <c r="A26" s="223" t="s">
        <v>26</v>
      </c>
      <c r="B26" s="23"/>
      <c r="C26" s="222" t="s">
        <v>36</v>
      </c>
      <c r="D26" s="23"/>
    </row>
    <row r="27" ht="18.75" customHeight="1" spans="1:4">
      <c r="A27" s="223" t="s">
        <v>26</v>
      </c>
      <c r="B27" s="23"/>
      <c r="C27" s="222" t="s">
        <v>37</v>
      </c>
      <c r="D27" s="23"/>
    </row>
    <row r="28" ht="18.75" customHeight="1" spans="1:4">
      <c r="A28" s="223" t="s">
        <v>26</v>
      </c>
      <c r="B28" s="23"/>
      <c r="C28" s="222" t="s">
        <v>38</v>
      </c>
      <c r="D28" s="23"/>
    </row>
    <row r="29" ht="18.75" customHeight="1" spans="1:4">
      <c r="A29" s="223" t="s">
        <v>26</v>
      </c>
      <c r="B29" s="23"/>
      <c r="C29" s="222" t="s">
        <v>39</v>
      </c>
      <c r="D29" s="23"/>
    </row>
    <row r="30" ht="18.75" customHeight="1" spans="1:4">
      <c r="A30" s="224" t="s">
        <v>26</v>
      </c>
      <c r="B30" s="23"/>
      <c r="C30" s="221" t="s">
        <v>40</v>
      </c>
      <c r="D30" s="23"/>
    </row>
    <row r="31" ht="18.75" customHeight="1" spans="1:4">
      <c r="A31" s="224" t="s">
        <v>26</v>
      </c>
      <c r="B31" s="23"/>
      <c r="C31" s="221" t="s">
        <v>41</v>
      </c>
      <c r="D31" s="23"/>
    </row>
    <row r="32" ht="18.75" customHeight="1" spans="1:4">
      <c r="A32" s="224" t="s">
        <v>26</v>
      </c>
      <c r="B32" s="23"/>
      <c r="C32" s="221" t="s">
        <v>42</v>
      </c>
      <c r="D32" s="23"/>
    </row>
    <row r="33" ht="18.75" customHeight="1" spans="1:4">
      <c r="A33" s="225"/>
      <c r="B33" s="184"/>
      <c r="C33" s="221" t="s">
        <v>43</v>
      </c>
      <c r="D33" s="182"/>
    </row>
    <row r="34" ht="18.75" customHeight="1" spans="1:4">
      <c r="A34" s="225" t="s">
        <v>44</v>
      </c>
      <c r="B34" s="184">
        <f>SUM(B7:B11)</f>
        <v>1916332.45</v>
      </c>
      <c r="C34" s="179" t="s">
        <v>45</v>
      </c>
      <c r="D34" s="184">
        <v>1916332.45</v>
      </c>
    </row>
    <row r="35" ht="18.75" customHeight="1" spans="1:4">
      <c r="A35" s="226" t="s">
        <v>46</v>
      </c>
      <c r="B35" s="23"/>
      <c r="C35" s="183" t="s">
        <v>47</v>
      </c>
      <c r="D35" s="23"/>
    </row>
    <row r="36" ht="18.75" customHeight="1" spans="1:4">
      <c r="A36" s="226" t="s">
        <v>48</v>
      </c>
      <c r="B36" s="23"/>
      <c r="C36" s="183" t="s">
        <v>48</v>
      </c>
      <c r="D36" s="23"/>
    </row>
    <row r="37" ht="18.75" customHeight="1" spans="1:4">
      <c r="A37" s="226" t="s">
        <v>49</v>
      </c>
      <c r="B37" s="23">
        <f>B35-B36</f>
        <v>0</v>
      </c>
      <c r="C37" s="183" t="s">
        <v>50</v>
      </c>
      <c r="D37" s="23"/>
    </row>
    <row r="38" ht="18.75" customHeight="1" spans="1:4">
      <c r="A38" s="227" t="s">
        <v>51</v>
      </c>
      <c r="B38" s="184">
        <f t="shared" ref="B38:D38" si="1">B34+B35</f>
        <v>1916332.45</v>
      </c>
      <c r="C38" s="179" t="s">
        <v>52</v>
      </c>
      <c r="D38" s="184">
        <f t="shared" si="1"/>
        <v>1916332.45</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10"/>
  <sheetViews>
    <sheetView showZeros="0" topLeftCell="A4" workbookViewId="0">
      <selection activeCell="A10" sqref="A10"/>
    </sheetView>
  </sheetViews>
  <sheetFormatPr defaultColWidth="9.14285714285714" defaultRowHeight="14.25" customHeight="1" outlineLevelCol="5"/>
  <cols>
    <col min="1" max="1" width="32.1428571428571" customWidth="1"/>
    <col min="2" max="2" width="16.847619047619" customWidth="1"/>
    <col min="3" max="3" width="53.5714285714286" customWidth="1"/>
    <col min="4" max="6" width="28.5714285714286" customWidth="1"/>
  </cols>
  <sheetData>
    <row r="1" ht="15.75" customHeight="1" spans="1:6">
      <c r="A1" s="106">
        <v>1</v>
      </c>
      <c r="B1" s="107">
        <v>0</v>
      </c>
      <c r="C1" s="106">
        <v>1</v>
      </c>
      <c r="D1" s="108"/>
      <c r="E1" s="108"/>
      <c r="F1" s="34" t="s">
        <v>330</v>
      </c>
    </row>
    <row r="2" ht="36.75" customHeight="1" spans="1:6">
      <c r="A2" s="109" t="str">
        <f>"2025"&amp;"年部门政府性基金预算支出预算表"</f>
        <v>2025年部门政府性基金预算支出预算表</v>
      </c>
      <c r="B2" s="110" t="s">
        <v>331</v>
      </c>
      <c r="C2" s="111"/>
      <c r="D2" s="112"/>
      <c r="E2" s="112"/>
      <c r="F2" s="112"/>
    </row>
    <row r="3" ht="18.75" customHeight="1" spans="1:6">
      <c r="A3" s="6" t="str">
        <f>"单位名称："&amp;"中共双江拉祜族佤族布朗族傣族自治县委员会机构编制委员会办公室"</f>
        <v>单位名称：中共双江拉祜族佤族布朗族傣族自治县委员会机构编制委员会办公室</v>
      </c>
      <c r="B3" s="6" t="s">
        <v>332</v>
      </c>
      <c r="C3" s="106"/>
      <c r="D3" s="108"/>
      <c r="E3" s="108"/>
      <c r="F3" s="34" t="s">
        <v>1</v>
      </c>
    </row>
    <row r="4" ht="18.75" customHeight="1" spans="1:6">
      <c r="A4" s="113" t="s">
        <v>193</v>
      </c>
      <c r="B4" s="114" t="s">
        <v>73</v>
      </c>
      <c r="C4" s="115" t="s">
        <v>74</v>
      </c>
      <c r="D4" s="12" t="s">
        <v>333</v>
      </c>
      <c r="E4" s="12"/>
      <c r="F4" s="13"/>
    </row>
    <row r="5" ht="18.75" customHeight="1" spans="1:6">
      <c r="A5" s="116"/>
      <c r="B5" s="117"/>
      <c r="C5" s="118"/>
      <c r="D5" s="99" t="s">
        <v>56</v>
      </c>
      <c r="E5" s="99" t="s">
        <v>75</v>
      </c>
      <c r="F5" s="99" t="s">
        <v>76</v>
      </c>
    </row>
    <row r="6" ht="18.75" customHeight="1" spans="1:6">
      <c r="A6" s="119">
        <v>1</v>
      </c>
      <c r="B6" s="120" t="s">
        <v>174</v>
      </c>
      <c r="C6" s="121">
        <v>3</v>
      </c>
      <c r="D6" s="122">
        <v>4</v>
      </c>
      <c r="E6" s="122">
        <v>5</v>
      </c>
      <c r="F6" s="122">
        <v>6</v>
      </c>
    </row>
    <row r="7" ht="18.75" customHeight="1" spans="1:6">
      <c r="A7" s="123"/>
      <c r="B7" s="87"/>
      <c r="C7" s="87"/>
      <c r="D7" s="23"/>
      <c r="E7" s="23"/>
      <c r="F7" s="23"/>
    </row>
    <row r="8" ht="18.75" customHeight="1" spans="1:6">
      <c r="A8" s="123"/>
      <c r="B8" s="87"/>
      <c r="C8" s="87"/>
      <c r="D8" s="23"/>
      <c r="E8" s="23"/>
      <c r="F8" s="23"/>
    </row>
    <row r="9" ht="18.75" customHeight="1" spans="1:6">
      <c r="A9" s="124" t="s">
        <v>56</v>
      </c>
      <c r="B9" s="125"/>
      <c r="C9" s="26"/>
      <c r="D9" s="23"/>
      <c r="E9" s="23"/>
      <c r="F9" s="23"/>
    </row>
    <row r="10" customHeight="1" spans="1:1">
      <c r="A10" t="s">
        <v>334</v>
      </c>
    </row>
  </sheetData>
  <mergeCells count="7">
    <mergeCell ref="A2:F2"/>
    <mergeCell ref="A3:C3"/>
    <mergeCell ref="D4:F4"/>
    <mergeCell ref="A9:C9"/>
    <mergeCell ref="A4:A5"/>
    <mergeCell ref="B4:B5"/>
    <mergeCell ref="C4:C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20"/>
  <sheetViews>
    <sheetView showZeros="0" topLeftCell="A6" workbookViewId="0">
      <selection activeCell="C14" sqref="C14"/>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75" customHeight="1" spans="1:17">
      <c r="A1" s="2"/>
      <c r="B1" s="2"/>
      <c r="C1" s="2"/>
      <c r="D1" s="2"/>
      <c r="E1" s="2"/>
      <c r="F1" s="2"/>
      <c r="G1" s="2"/>
      <c r="H1" s="2"/>
      <c r="I1" s="2"/>
      <c r="J1" s="2"/>
      <c r="O1" s="32"/>
      <c r="P1" s="32"/>
      <c r="Q1" s="34" t="s">
        <v>335</v>
      </c>
    </row>
    <row r="2" ht="35.25" customHeight="1" spans="1:17">
      <c r="A2" s="35" t="str">
        <f>"2025"&amp;"年部门政府采购预算表"</f>
        <v>2025年部门政府采购预算表</v>
      </c>
      <c r="B2" s="5"/>
      <c r="C2" s="5"/>
      <c r="D2" s="5"/>
      <c r="E2" s="5"/>
      <c r="F2" s="5"/>
      <c r="G2" s="5"/>
      <c r="H2" s="5"/>
      <c r="I2" s="5"/>
      <c r="J2" s="5"/>
      <c r="K2" s="74"/>
      <c r="L2" s="5"/>
      <c r="M2" s="5"/>
      <c r="N2" s="5"/>
      <c r="O2" s="74"/>
      <c r="P2" s="74"/>
      <c r="Q2" s="5"/>
    </row>
    <row r="3" ht="18.75" customHeight="1" spans="1:17">
      <c r="A3" s="36" t="str">
        <f>"单位名称："&amp;"中共双江拉祜族佤族布朗族傣族自治县委员会机构编制委员会办公室"</f>
        <v>单位名称：中共双江拉祜族佤族布朗族傣族自治县委员会机构编制委员会办公室</v>
      </c>
      <c r="B3" s="8"/>
      <c r="C3" s="8"/>
      <c r="D3" s="8"/>
      <c r="E3" s="8"/>
      <c r="F3" s="8"/>
      <c r="G3" s="8"/>
      <c r="H3" s="8"/>
      <c r="I3" s="8"/>
      <c r="J3" s="8"/>
      <c r="O3" s="92"/>
      <c r="P3" s="92"/>
      <c r="Q3" s="34" t="s">
        <v>180</v>
      </c>
    </row>
    <row r="4" ht="18.75" customHeight="1" spans="1:17">
      <c r="A4" s="10" t="s">
        <v>336</v>
      </c>
      <c r="B4" s="77" t="s">
        <v>337</v>
      </c>
      <c r="C4" s="77" t="s">
        <v>338</v>
      </c>
      <c r="D4" s="77" t="s">
        <v>339</v>
      </c>
      <c r="E4" s="77" t="s">
        <v>340</v>
      </c>
      <c r="F4" s="77" t="s">
        <v>341</v>
      </c>
      <c r="G4" s="40" t="s">
        <v>200</v>
      </c>
      <c r="H4" s="40"/>
      <c r="I4" s="40"/>
      <c r="J4" s="40"/>
      <c r="K4" s="79"/>
      <c r="L4" s="40"/>
      <c r="M4" s="40"/>
      <c r="N4" s="40"/>
      <c r="O4" s="94"/>
      <c r="P4" s="79"/>
      <c r="Q4" s="41"/>
    </row>
    <row r="5" ht="18.75" customHeight="1" spans="1:17">
      <c r="A5" s="15"/>
      <c r="B5" s="80"/>
      <c r="C5" s="80"/>
      <c r="D5" s="80"/>
      <c r="E5" s="80"/>
      <c r="F5" s="80"/>
      <c r="G5" s="80" t="s">
        <v>56</v>
      </c>
      <c r="H5" s="80" t="s">
        <v>59</v>
      </c>
      <c r="I5" s="80" t="s">
        <v>342</v>
      </c>
      <c r="J5" s="80" t="s">
        <v>343</v>
      </c>
      <c r="K5" s="103" t="s">
        <v>344</v>
      </c>
      <c r="L5" s="95" t="s">
        <v>78</v>
      </c>
      <c r="M5" s="95"/>
      <c r="N5" s="95"/>
      <c r="O5" s="104"/>
      <c r="P5" s="105"/>
      <c r="Q5" s="82"/>
    </row>
    <row r="6" ht="27" customHeight="1" spans="1:17">
      <c r="A6" s="17"/>
      <c r="B6" s="82"/>
      <c r="C6" s="82"/>
      <c r="D6" s="82"/>
      <c r="E6" s="82"/>
      <c r="F6" s="82"/>
      <c r="G6" s="82"/>
      <c r="H6" s="82" t="s">
        <v>58</v>
      </c>
      <c r="I6" s="82"/>
      <c r="J6" s="82"/>
      <c r="K6" s="83"/>
      <c r="L6" s="82" t="s">
        <v>58</v>
      </c>
      <c r="M6" s="82" t="s">
        <v>65</v>
      </c>
      <c r="N6" s="82" t="s">
        <v>208</v>
      </c>
      <c r="O6" s="98" t="s">
        <v>67</v>
      </c>
      <c r="P6" s="83" t="s">
        <v>68</v>
      </c>
      <c r="Q6" s="82" t="s">
        <v>69</v>
      </c>
    </row>
    <row r="7" ht="18.75" customHeight="1" spans="1:17">
      <c r="A7" s="29">
        <v>1</v>
      </c>
      <c r="B7" s="99">
        <v>2</v>
      </c>
      <c r="C7" s="99">
        <v>3</v>
      </c>
      <c r="D7" s="29">
        <v>4</v>
      </c>
      <c r="E7" s="99">
        <v>5</v>
      </c>
      <c r="F7" s="99">
        <v>6</v>
      </c>
      <c r="G7" s="29">
        <v>7</v>
      </c>
      <c r="H7" s="99">
        <v>8</v>
      </c>
      <c r="I7" s="99">
        <v>9</v>
      </c>
      <c r="J7" s="29">
        <v>10</v>
      </c>
      <c r="K7" s="99">
        <v>11</v>
      </c>
      <c r="L7" s="99">
        <v>12</v>
      </c>
      <c r="M7" s="29">
        <v>13</v>
      </c>
      <c r="N7" s="99">
        <v>14</v>
      </c>
      <c r="O7" s="99">
        <v>15</v>
      </c>
      <c r="P7" s="29">
        <v>16</v>
      </c>
      <c r="Q7" s="99">
        <v>17</v>
      </c>
    </row>
    <row r="8" ht="18.75" customHeight="1" spans="1:17">
      <c r="A8" s="85" t="s">
        <v>71</v>
      </c>
      <c r="B8" s="86"/>
      <c r="C8" s="86"/>
      <c r="D8" s="86"/>
      <c r="E8" s="100"/>
      <c r="F8" s="23">
        <v>48800</v>
      </c>
      <c r="G8" s="23">
        <v>48800</v>
      </c>
      <c r="H8" s="23">
        <v>48800</v>
      </c>
      <c r="I8" s="23"/>
      <c r="J8" s="23"/>
      <c r="K8" s="23"/>
      <c r="L8" s="23"/>
      <c r="M8" s="23"/>
      <c r="N8" s="23"/>
      <c r="O8" s="23"/>
      <c r="P8" s="23"/>
      <c r="Q8" s="23"/>
    </row>
    <row r="9" ht="18.75" customHeight="1" spans="1:17">
      <c r="A9" s="101" t="s">
        <v>71</v>
      </c>
      <c r="B9" s="86"/>
      <c r="C9" s="86"/>
      <c r="D9" s="86"/>
      <c r="E9" s="100"/>
      <c r="F9" s="23">
        <v>48800</v>
      </c>
      <c r="G9" s="23">
        <v>48800</v>
      </c>
      <c r="H9" s="23">
        <v>48800</v>
      </c>
      <c r="I9" s="23"/>
      <c r="J9" s="23"/>
      <c r="K9" s="23"/>
      <c r="L9" s="23"/>
      <c r="M9" s="23"/>
      <c r="N9" s="23"/>
      <c r="O9" s="23"/>
      <c r="P9" s="23"/>
      <c r="Q9" s="23"/>
    </row>
    <row r="10" ht="18.75" customHeight="1" spans="1:17">
      <c r="A10" s="232" t="s">
        <v>277</v>
      </c>
      <c r="B10" s="86" t="s">
        <v>345</v>
      </c>
      <c r="C10" s="86" t="s">
        <v>346</v>
      </c>
      <c r="D10" s="86" t="s">
        <v>347</v>
      </c>
      <c r="E10" s="100">
        <v>1</v>
      </c>
      <c r="F10" s="23">
        <v>1500</v>
      </c>
      <c r="G10" s="23">
        <v>1500</v>
      </c>
      <c r="H10" s="23">
        <v>1500</v>
      </c>
      <c r="I10" s="23"/>
      <c r="J10" s="23"/>
      <c r="K10" s="23"/>
      <c r="L10" s="23"/>
      <c r="M10" s="23"/>
      <c r="N10" s="23"/>
      <c r="O10" s="23"/>
      <c r="P10" s="23"/>
      <c r="Q10" s="23"/>
    </row>
    <row r="11" ht="18.75" customHeight="1" spans="1:17">
      <c r="A11" s="232" t="s">
        <v>277</v>
      </c>
      <c r="B11" s="86" t="s">
        <v>348</v>
      </c>
      <c r="C11" s="86" t="s">
        <v>348</v>
      </c>
      <c r="D11" s="86" t="s">
        <v>349</v>
      </c>
      <c r="E11" s="100">
        <v>11</v>
      </c>
      <c r="F11" s="23">
        <v>3300</v>
      </c>
      <c r="G11" s="23">
        <v>3300</v>
      </c>
      <c r="H11" s="23">
        <v>3300</v>
      </c>
      <c r="I11" s="23"/>
      <c r="J11" s="23"/>
      <c r="K11" s="23"/>
      <c r="L11" s="23"/>
      <c r="M11" s="23"/>
      <c r="N11" s="23"/>
      <c r="O11" s="23"/>
      <c r="P11" s="23"/>
      <c r="Q11" s="23"/>
    </row>
    <row r="12" ht="18.75" customHeight="1" spans="1:17">
      <c r="A12" s="232" t="s">
        <v>277</v>
      </c>
      <c r="B12" s="86" t="s">
        <v>350</v>
      </c>
      <c r="C12" s="86" t="s">
        <v>348</v>
      </c>
      <c r="D12" s="86" t="s">
        <v>351</v>
      </c>
      <c r="E12" s="100">
        <v>1</v>
      </c>
      <c r="F12" s="23">
        <v>2000</v>
      </c>
      <c r="G12" s="23">
        <v>2000</v>
      </c>
      <c r="H12" s="23">
        <v>2000</v>
      </c>
      <c r="I12" s="23"/>
      <c r="J12" s="23"/>
      <c r="K12" s="23"/>
      <c r="L12" s="23"/>
      <c r="M12" s="23"/>
      <c r="N12" s="23"/>
      <c r="O12" s="23"/>
      <c r="P12" s="23"/>
      <c r="Q12" s="23"/>
    </row>
    <row r="13" ht="18.75" customHeight="1" spans="1:17">
      <c r="A13" s="232" t="s">
        <v>277</v>
      </c>
      <c r="B13" s="86" t="s">
        <v>352</v>
      </c>
      <c r="C13" s="86" t="s">
        <v>352</v>
      </c>
      <c r="D13" s="86" t="s">
        <v>353</v>
      </c>
      <c r="E13" s="100">
        <v>4</v>
      </c>
      <c r="F13" s="23">
        <v>3200</v>
      </c>
      <c r="G13" s="23">
        <v>3200</v>
      </c>
      <c r="H13" s="23">
        <v>3200</v>
      </c>
      <c r="I13" s="23"/>
      <c r="J13" s="23"/>
      <c r="K13" s="23"/>
      <c r="L13" s="23"/>
      <c r="M13" s="23"/>
      <c r="N13" s="23"/>
      <c r="O13" s="23"/>
      <c r="P13" s="23"/>
      <c r="Q13" s="23"/>
    </row>
    <row r="14" ht="18.75" customHeight="1" spans="1:17">
      <c r="A14" s="232" t="s">
        <v>277</v>
      </c>
      <c r="B14" s="86" t="s">
        <v>354</v>
      </c>
      <c r="C14" s="86" t="s">
        <v>354</v>
      </c>
      <c r="D14" s="86" t="s">
        <v>351</v>
      </c>
      <c r="E14" s="100">
        <v>1</v>
      </c>
      <c r="F14" s="23">
        <v>800</v>
      </c>
      <c r="G14" s="23">
        <v>800</v>
      </c>
      <c r="H14" s="23">
        <v>800</v>
      </c>
      <c r="I14" s="23"/>
      <c r="J14" s="23"/>
      <c r="K14" s="23"/>
      <c r="L14" s="23"/>
      <c r="M14" s="23"/>
      <c r="N14" s="23"/>
      <c r="O14" s="23"/>
      <c r="P14" s="23"/>
      <c r="Q14" s="23"/>
    </row>
    <row r="15" ht="18.75" customHeight="1" spans="1:17">
      <c r="A15" s="232" t="s">
        <v>277</v>
      </c>
      <c r="B15" s="86" t="s">
        <v>355</v>
      </c>
      <c r="C15" s="86" t="s">
        <v>356</v>
      </c>
      <c r="D15" s="86" t="s">
        <v>347</v>
      </c>
      <c r="E15" s="100">
        <v>1</v>
      </c>
      <c r="F15" s="23">
        <v>20000</v>
      </c>
      <c r="G15" s="23">
        <v>20000</v>
      </c>
      <c r="H15" s="23">
        <v>20000</v>
      </c>
      <c r="I15" s="23"/>
      <c r="J15" s="23"/>
      <c r="K15" s="23"/>
      <c r="L15" s="23"/>
      <c r="M15" s="23"/>
      <c r="N15" s="23"/>
      <c r="O15" s="23"/>
      <c r="P15" s="23"/>
      <c r="Q15" s="23"/>
    </row>
    <row r="16" ht="18.75" customHeight="1" spans="1:17">
      <c r="A16" s="232" t="s">
        <v>277</v>
      </c>
      <c r="B16" s="86" t="s">
        <v>357</v>
      </c>
      <c r="C16" s="86" t="s">
        <v>358</v>
      </c>
      <c r="D16" s="86" t="s">
        <v>359</v>
      </c>
      <c r="E16" s="100">
        <v>200</v>
      </c>
      <c r="F16" s="23">
        <v>3000</v>
      </c>
      <c r="G16" s="23">
        <v>3000</v>
      </c>
      <c r="H16" s="23">
        <v>3000</v>
      </c>
      <c r="I16" s="23"/>
      <c r="J16" s="23"/>
      <c r="K16" s="23"/>
      <c r="L16" s="23"/>
      <c r="M16" s="23"/>
      <c r="N16" s="23"/>
      <c r="O16" s="23"/>
      <c r="P16" s="23"/>
      <c r="Q16" s="23"/>
    </row>
    <row r="17" ht="18.75" customHeight="1" spans="1:17">
      <c r="A17" s="232" t="s">
        <v>277</v>
      </c>
      <c r="B17" s="86" t="s">
        <v>360</v>
      </c>
      <c r="C17" s="86" t="s">
        <v>360</v>
      </c>
      <c r="D17" s="86" t="s">
        <v>347</v>
      </c>
      <c r="E17" s="100">
        <v>1</v>
      </c>
      <c r="F17" s="23">
        <v>1000</v>
      </c>
      <c r="G17" s="23">
        <v>1000</v>
      </c>
      <c r="H17" s="23">
        <v>1000</v>
      </c>
      <c r="I17" s="23"/>
      <c r="J17" s="23"/>
      <c r="K17" s="23"/>
      <c r="L17" s="23"/>
      <c r="M17" s="23"/>
      <c r="N17" s="23"/>
      <c r="O17" s="23"/>
      <c r="P17" s="23"/>
      <c r="Q17" s="23"/>
    </row>
    <row r="18" ht="18.75" customHeight="1" spans="1:17">
      <c r="A18" s="232" t="s">
        <v>277</v>
      </c>
      <c r="B18" s="86" t="s">
        <v>361</v>
      </c>
      <c r="C18" s="86" t="s">
        <v>362</v>
      </c>
      <c r="D18" s="86" t="s">
        <v>351</v>
      </c>
      <c r="E18" s="100">
        <v>2</v>
      </c>
      <c r="F18" s="23">
        <v>12000</v>
      </c>
      <c r="G18" s="23">
        <v>12000</v>
      </c>
      <c r="H18" s="23">
        <v>12000</v>
      </c>
      <c r="I18" s="23"/>
      <c r="J18" s="23"/>
      <c r="K18" s="23"/>
      <c r="L18" s="23"/>
      <c r="M18" s="23"/>
      <c r="N18" s="23"/>
      <c r="O18" s="23"/>
      <c r="P18" s="23"/>
      <c r="Q18" s="23"/>
    </row>
    <row r="19" ht="18.75" customHeight="1" spans="1:17">
      <c r="A19" s="232" t="s">
        <v>277</v>
      </c>
      <c r="B19" s="86" t="s">
        <v>363</v>
      </c>
      <c r="C19" s="86" t="s">
        <v>364</v>
      </c>
      <c r="D19" s="86" t="s">
        <v>365</v>
      </c>
      <c r="E19" s="100">
        <v>2</v>
      </c>
      <c r="F19" s="23">
        <v>2000</v>
      </c>
      <c r="G19" s="23">
        <v>2000</v>
      </c>
      <c r="H19" s="23">
        <v>2000</v>
      </c>
      <c r="I19" s="23"/>
      <c r="J19" s="23"/>
      <c r="K19" s="23"/>
      <c r="L19" s="23"/>
      <c r="M19" s="23"/>
      <c r="N19" s="23"/>
      <c r="O19" s="23"/>
      <c r="P19" s="23"/>
      <c r="Q19" s="23"/>
    </row>
    <row r="20" ht="18.75" customHeight="1" spans="1:17">
      <c r="A20" s="88" t="s">
        <v>56</v>
      </c>
      <c r="B20" s="26"/>
      <c r="C20" s="26"/>
      <c r="D20" s="26"/>
      <c r="E20" s="26"/>
      <c r="F20" s="23">
        <v>48800</v>
      </c>
      <c r="G20" s="23">
        <v>48800</v>
      </c>
      <c r="H20" s="23">
        <v>48800</v>
      </c>
      <c r="I20" s="23"/>
      <c r="J20" s="23"/>
      <c r="K20" s="23"/>
      <c r="L20" s="23"/>
      <c r="M20" s="23"/>
      <c r="N20" s="23"/>
      <c r="O20" s="23"/>
      <c r="P20" s="23"/>
      <c r="Q20" s="23"/>
    </row>
  </sheetData>
  <mergeCells count="16">
    <mergeCell ref="A2:Q2"/>
    <mergeCell ref="A3:F3"/>
    <mergeCell ref="G4:Q4"/>
    <mergeCell ref="L5:Q5"/>
    <mergeCell ref="A20:E20"/>
    <mergeCell ref="A4:A6"/>
    <mergeCell ref="B4:B6"/>
    <mergeCell ref="C4:C6"/>
    <mergeCell ref="D4:D6"/>
    <mergeCell ref="E4:E6"/>
    <mergeCell ref="F4:F6"/>
    <mergeCell ref="G5:G6"/>
    <mergeCell ref="H5:H6"/>
    <mergeCell ref="I5:I6"/>
    <mergeCell ref="J5:J6"/>
    <mergeCell ref="K5:K6"/>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N11"/>
  <sheetViews>
    <sheetView showZeros="0" topLeftCell="A2" workbookViewId="0">
      <selection activeCell="C20" sqref="C20"/>
    </sheetView>
  </sheetViews>
  <sheetFormatPr defaultColWidth="9.14285714285714" defaultRowHeight="14.25" customHeight="1"/>
  <cols>
    <col min="1" max="1" width="31.4190476190476" customWidth="1"/>
    <col min="2" max="3" width="21.847619047619" customWidth="1"/>
    <col min="4" max="14" width="19" customWidth="1"/>
  </cols>
  <sheetData>
    <row r="1" ht="13.5" customHeight="1" spans="1:14">
      <c r="A1" s="70"/>
      <c r="B1" s="70"/>
      <c r="C1" s="71"/>
      <c r="D1" s="70"/>
      <c r="E1" s="70"/>
      <c r="F1" s="70"/>
      <c r="G1" s="70"/>
      <c r="H1" s="72"/>
      <c r="I1" s="65"/>
      <c r="J1" s="65"/>
      <c r="K1" s="65"/>
      <c r="L1" s="32"/>
      <c r="M1" s="90"/>
      <c r="N1" s="91" t="s">
        <v>366</v>
      </c>
    </row>
    <row r="2" ht="34.5" customHeight="1" spans="1:14">
      <c r="A2" s="35" t="str">
        <f>"2025"&amp;"年部门政府购买服务预算表"</f>
        <v>2025年部门政府购买服务预算表</v>
      </c>
      <c r="B2" s="73"/>
      <c r="C2" s="74"/>
      <c r="D2" s="73"/>
      <c r="E2" s="73"/>
      <c r="F2" s="73"/>
      <c r="G2" s="73"/>
      <c r="H2" s="75"/>
      <c r="I2" s="73"/>
      <c r="J2" s="73"/>
      <c r="K2" s="73"/>
      <c r="L2" s="74"/>
      <c r="M2" s="75"/>
      <c r="N2" s="73"/>
    </row>
    <row r="3" ht="18.75" customHeight="1" spans="1:14">
      <c r="A3" s="62" t="str">
        <f>"单位名称："&amp;"中共双江拉祜族佤族布朗族傣族自治县委员会机构编制委员会办公室"</f>
        <v>单位名称：中共双江拉祜族佤族布朗族傣族自治县委员会机构编制委员会办公室</v>
      </c>
      <c r="B3" s="63"/>
      <c r="C3" s="76"/>
      <c r="D3" s="63"/>
      <c r="E3" s="63"/>
      <c r="F3" s="63"/>
      <c r="G3" s="63"/>
      <c r="H3" s="72"/>
      <c r="I3" s="65"/>
      <c r="J3" s="65"/>
      <c r="K3" s="65"/>
      <c r="L3" s="92"/>
      <c r="M3" s="93"/>
      <c r="N3" s="91" t="s">
        <v>180</v>
      </c>
    </row>
    <row r="4" ht="18.75" customHeight="1" spans="1:14">
      <c r="A4" s="10" t="s">
        <v>336</v>
      </c>
      <c r="B4" s="77" t="s">
        <v>367</v>
      </c>
      <c r="C4" s="78" t="s">
        <v>368</v>
      </c>
      <c r="D4" s="40" t="s">
        <v>200</v>
      </c>
      <c r="E4" s="40"/>
      <c r="F4" s="40"/>
      <c r="G4" s="40"/>
      <c r="H4" s="79"/>
      <c r="I4" s="40"/>
      <c r="J4" s="40"/>
      <c r="K4" s="40"/>
      <c r="L4" s="94"/>
      <c r="M4" s="79"/>
      <c r="N4" s="41"/>
    </row>
    <row r="5" ht="18.75" customHeight="1" spans="1:14">
      <c r="A5" s="15"/>
      <c r="B5" s="80"/>
      <c r="C5" s="81"/>
      <c r="D5" s="80" t="s">
        <v>56</v>
      </c>
      <c r="E5" s="80" t="s">
        <v>59</v>
      </c>
      <c r="F5" s="80" t="s">
        <v>369</v>
      </c>
      <c r="G5" s="80" t="s">
        <v>343</v>
      </c>
      <c r="H5" s="81" t="s">
        <v>344</v>
      </c>
      <c r="I5" s="95" t="s">
        <v>78</v>
      </c>
      <c r="J5" s="95"/>
      <c r="K5" s="95"/>
      <c r="L5" s="96"/>
      <c r="M5" s="97"/>
      <c r="N5" s="82"/>
    </row>
    <row r="6" ht="27" customHeight="1" spans="1:14">
      <c r="A6" s="17"/>
      <c r="B6" s="82"/>
      <c r="C6" s="83"/>
      <c r="D6" s="82"/>
      <c r="E6" s="82"/>
      <c r="F6" s="82"/>
      <c r="G6" s="82"/>
      <c r="H6" s="83"/>
      <c r="I6" s="82" t="s">
        <v>58</v>
      </c>
      <c r="J6" s="82" t="s">
        <v>65</v>
      </c>
      <c r="K6" s="82" t="s">
        <v>208</v>
      </c>
      <c r="L6" s="98" t="s">
        <v>67</v>
      </c>
      <c r="M6" s="83" t="s">
        <v>68</v>
      </c>
      <c r="N6" s="82" t="s">
        <v>69</v>
      </c>
    </row>
    <row r="7" ht="18.75" customHeight="1" spans="1:14">
      <c r="A7" s="84">
        <v>1</v>
      </c>
      <c r="B7" s="84">
        <v>2</v>
      </c>
      <c r="C7" s="84">
        <v>3</v>
      </c>
      <c r="D7" s="84">
        <v>4</v>
      </c>
      <c r="E7" s="84">
        <v>5</v>
      </c>
      <c r="F7" s="84">
        <v>6</v>
      </c>
      <c r="G7" s="84">
        <v>7</v>
      </c>
      <c r="H7" s="84">
        <v>8</v>
      </c>
      <c r="I7" s="84">
        <v>9</v>
      </c>
      <c r="J7" s="84">
        <v>10</v>
      </c>
      <c r="K7" s="84">
        <v>11</v>
      </c>
      <c r="L7" s="84">
        <v>12</v>
      </c>
      <c r="M7" s="84">
        <v>13</v>
      </c>
      <c r="N7" s="84">
        <v>14</v>
      </c>
    </row>
    <row r="8" ht="18.75" customHeight="1" spans="1:14">
      <c r="A8" s="85"/>
      <c r="B8" s="86"/>
      <c r="C8" s="87"/>
      <c r="D8" s="23"/>
      <c r="E8" s="23"/>
      <c r="F8" s="23"/>
      <c r="G8" s="23"/>
      <c r="H8" s="23"/>
      <c r="I8" s="23"/>
      <c r="J8" s="23"/>
      <c r="K8" s="23"/>
      <c r="L8" s="23"/>
      <c r="M8" s="23"/>
      <c r="N8" s="23"/>
    </row>
    <row r="9" ht="18.75" customHeight="1" spans="1:14">
      <c r="A9" s="85"/>
      <c r="B9" s="86"/>
      <c r="C9" s="87"/>
      <c r="D9" s="23"/>
      <c r="E9" s="23"/>
      <c r="F9" s="23"/>
      <c r="G9" s="23"/>
      <c r="H9" s="23"/>
      <c r="I9" s="23"/>
      <c r="J9" s="23"/>
      <c r="K9" s="23"/>
      <c r="L9" s="23"/>
      <c r="M9" s="23"/>
      <c r="N9" s="23"/>
    </row>
    <row r="10" ht="18.75" customHeight="1" spans="1:14">
      <c r="A10" s="88" t="s">
        <v>56</v>
      </c>
      <c r="B10" s="26"/>
      <c r="C10" s="89"/>
      <c r="D10" s="23"/>
      <c r="E10" s="23"/>
      <c r="F10" s="23"/>
      <c r="G10" s="23"/>
      <c r="H10" s="23"/>
      <c r="I10" s="23"/>
      <c r="J10" s="23"/>
      <c r="K10" s="23"/>
      <c r="L10" s="23"/>
      <c r="M10" s="23"/>
      <c r="N10" s="23"/>
    </row>
    <row r="11" customHeight="1" spans="1:1">
      <c r="A11" t="s">
        <v>370</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7"/>
  <sheetViews>
    <sheetView showZeros="0" workbookViewId="0">
      <selection activeCell="B12" sqref="B12"/>
    </sheetView>
  </sheetViews>
  <sheetFormatPr defaultColWidth="9.14285714285714" defaultRowHeight="14.25" customHeight="1" outlineLevelRow="6" outlineLevelCol="7"/>
  <cols>
    <col min="1" max="1" width="37.7142857142857" customWidth="1"/>
    <col min="2" max="4" width="22.847619047619" customWidth="1"/>
    <col min="5" max="8" width="20.847619047619" customWidth="1"/>
  </cols>
  <sheetData>
    <row r="1" ht="13.5" customHeight="1" spans="1:8">
      <c r="A1" s="2"/>
      <c r="B1" s="2"/>
      <c r="C1" s="2"/>
      <c r="D1" s="60"/>
      <c r="H1" s="32" t="s">
        <v>371</v>
      </c>
    </row>
    <row r="2" ht="27.75" customHeight="1" spans="1:8">
      <c r="A2" s="61" t="str">
        <f>"2025"&amp;"年县对下转移支付预算表"</f>
        <v>2025年县对下转移支付预算表</v>
      </c>
      <c r="B2" s="5"/>
      <c r="C2" s="5"/>
      <c r="D2" s="5"/>
      <c r="E2" s="5"/>
      <c r="F2" s="5"/>
      <c r="G2" s="5"/>
      <c r="H2" s="5"/>
    </row>
    <row r="3" ht="18.75" customHeight="1" spans="1:8">
      <c r="A3" s="62" t="str">
        <f>"单位名称："&amp;"中共双江拉祜族佤族布朗族傣族自治县委员会机构编制委员会办公室"</f>
        <v>单位名称：中共双江拉祜族佤族布朗族傣族自治县委员会机构编制委员会办公室</v>
      </c>
      <c r="B3" s="63"/>
      <c r="C3" s="63"/>
      <c r="D3" s="64"/>
      <c r="E3" s="65"/>
      <c r="F3" s="65"/>
      <c r="G3" s="65"/>
      <c r="H3" s="32" t="s">
        <v>180</v>
      </c>
    </row>
    <row r="4" ht="18.75" customHeight="1" spans="1:8">
      <c r="A4" s="27" t="s">
        <v>372</v>
      </c>
      <c r="B4" s="11" t="s">
        <v>200</v>
      </c>
      <c r="C4" s="12"/>
      <c r="D4" s="12"/>
      <c r="E4" s="11" t="s">
        <v>373</v>
      </c>
      <c r="F4" s="12"/>
      <c r="G4" s="12"/>
      <c r="H4" s="13"/>
    </row>
    <row r="5" ht="18.75" customHeight="1" spans="1:8">
      <c r="A5" s="29"/>
      <c r="B5" s="28" t="s">
        <v>56</v>
      </c>
      <c r="C5" s="10" t="s">
        <v>59</v>
      </c>
      <c r="D5" s="66" t="s">
        <v>369</v>
      </c>
      <c r="E5" s="67" t="s">
        <v>374</v>
      </c>
      <c r="F5" s="67" t="s">
        <v>374</v>
      </c>
      <c r="G5" s="67" t="s">
        <v>374</v>
      </c>
      <c r="H5" s="68" t="s">
        <v>374</v>
      </c>
    </row>
    <row r="6" ht="18.75" customHeight="1" spans="1:8">
      <c r="A6" s="67">
        <v>1</v>
      </c>
      <c r="B6" s="67">
        <v>2</v>
      </c>
      <c r="C6" s="67">
        <v>3</v>
      </c>
      <c r="D6" s="69">
        <v>4</v>
      </c>
      <c r="E6" s="67">
        <v>5</v>
      </c>
      <c r="F6" s="67">
        <v>6</v>
      </c>
      <c r="G6" s="67">
        <v>7</v>
      </c>
      <c r="H6" s="67">
        <v>8</v>
      </c>
    </row>
    <row r="7" customHeight="1" spans="1:1">
      <c r="A7" t="s">
        <v>375</v>
      </c>
    </row>
  </sheetData>
  <mergeCells count="5">
    <mergeCell ref="A2:H2"/>
    <mergeCell ref="A3:G3"/>
    <mergeCell ref="B4:D4"/>
    <mergeCell ref="E4:H4"/>
    <mergeCell ref="A4:A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6"/>
  <sheetViews>
    <sheetView showZeros="0" topLeftCell="A2" workbookViewId="0">
      <selection activeCell="B7" sqref="B7"/>
    </sheetView>
  </sheetViews>
  <sheetFormatPr defaultColWidth="9.14285714285714" defaultRowHeight="12" customHeight="1" outlineLevelRow="5"/>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9.5" customHeight="1" spans="10:10">
      <c r="J1" s="32" t="s">
        <v>376</v>
      </c>
    </row>
    <row r="2" ht="36" customHeight="1" spans="1:10">
      <c r="A2" s="4" t="str">
        <f>"2025"&amp;"年县对下转移支付绩效目标表"</f>
        <v>2025年县对下转移支付绩效目标表</v>
      </c>
      <c r="B2" s="5"/>
      <c r="C2" s="5"/>
      <c r="D2" s="5"/>
      <c r="E2" s="5"/>
      <c r="F2" s="55"/>
      <c r="G2" s="5"/>
      <c r="H2" s="55"/>
      <c r="I2" s="55"/>
      <c r="J2" s="5"/>
    </row>
    <row r="3" ht="18.75" customHeight="1" spans="1:8">
      <c r="A3" s="56" t="str">
        <f>"单位名称："&amp;"中共双江拉祜族佤族布朗族傣族自治县委员会机构编制委员会办公室"</f>
        <v>单位名称：中共双江拉祜族佤族布朗族傣族自治县委员会机构编制委员会办公室</v>
      </c>
      <c r="B3" s="57"/>
      <c r="C3" s="57"/>
      <c r="D3" s="57"/>
      <c r="E3" s="57"/>
      <c r="F3" s="58"/>
      <c r="G3" s="57"/>
      <c r="H3" s="58"/>
    </row>
    <row r="4" ht="18.75" customHeight="1" spans="1:10">
      <c r="A4" s="42" t="s">
        <v>280</v>
      </c>
      <c r="B4" s="42" t="s">
        <v>281</v>
      </c>
      <c r="C4" s="42" t="s">
        <v>282</v>
      </c>
      <c r="D4" s="42" t="s">
        <v>283</v>
      </c>
      <c r="E4" s="42" t="s">
        <v>284</v>
      </c>
      <c r="F4" s="59" t="s">
        <v>285</v>
      </c>
      <c r="G4" s="42" t="s">
        <v>286</v>
      </c>
      <c r="H4" s="59" t="s">
        <v>287</v>
      </c>
      <c r="I4" s="59" t="s">
        <v>288</v>
      </c>
      <c r="J4" s="42" t="s">
        <v>289</v>
      </c>
    </row>
    <row r="5" ht="18.75" customHeight="1" spans="1:10">
      <c r="A5" s="42">
        <v>1</v>
      </c>
      <c r="B5" s="42">
        <v>2</v>
      </c>
      <c r="C5" s="42">
        <v>3</v>
      </c>
      <c r="D5" s="42">
        <v>4</v>
      </c>
      <c r="E5" s="42">
        <v>5</v>
      </c>
      <c r="F5" s="59">
        <v>6</v>
      </c>
      <c r="G5" s="42">
        <v>7</v>
      </c>
      <c r="H5" s="59">
        <v>8</v>
      </c>
      <c r="I5" s="59">
        <v>9</v>
      </c>
      <c r="J5" s="42">
        <v>10</v>
      </c>
    </row>
    <row r="6" customHeight="1" spans="1:1">
      <c r="A6" t="s">
        <v>377</v>
      </c>
    </row>
  </sheetData>
  <mergeCells count="2">
    <mergeCell ref="A2:J2"/>
    <mergeCell ref="A3:H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5"/>
  <sheetViews>
    <sheetView showZeros="0" topLeftCell="A7" workbookViewId="0">
      <selection activeCell="B7" sqref="B7:B14"/>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4.25" customHeight="1" spans="8:8">
      <c r="H1" s="34" t="s">
        <v>378</v>
      </c>
    </row>
    <row r="2" ht="34.5" customHeight="1" spans="1:8">
      <c r="A2" s="35" t="str">
        <f>"2025"&amp;"年新增资产配置表"</f>
        <v>2025年新增资产配置表</v>
      </c>
      <c r="B2" s="5"/>
      <c r="C2" s="5"/>
      <c r="D2" s="5"/>
      <c r="E2" s="5"/>
      <c r="F2" s="5"/>
      <c r="G2" s="5"/>
      <c r="H2" s="5"/>
    </row>
    <row r="3" ht="18.75" customHeight="1" spans="1:8">
      <c r="A3" s="36" t="str">
        <f>"单位名称："&amp;"中共双江拉祜族佤族布朗族傣族自治县委员会机构编制委员会办公室"</f>
        <v>单位名称：中共双江拉祜族佤族布朗族傣族自治县委员会机构编制委员会办公室</v>
      </c>
      <c r="B3" s="7"/>
      <c r="C3" s="37"/>
      <c r="H3" s="38" t="s">
        <v>180</v>
      </c>
    </row>
    <row r="4" ht="18.75" customHeight="1" spans="1:8">
      <c r="A4" s="10" t="s">
        <v>193</v>
      </c>
      <c r="B4" s="10" t="s">
        <v>379</v>
      </c>
      <c r="C4" s="10" t="s">
        <v>380</v>
      </c>
      <c r="D4" s="10" t="s">
        <v>381</v>
      </c>
      <c r="E4" s="10" t="s">
        <v>382</v>
      </c>
      <c r="F4" s="39" t="s">
        <v>383</v>
      </c>
      <c r="G4" s="40"/>
      <c r="H4" s="41"/>
    </row>
    <row r="5" ht="18.75" customHeight="1" spans="1:8">
      <c r="A5" s="17"/>
      <c r="B5" s="17"/>
      <c r="C5" s="17"/>
      <c r="D5" s="17"/>
      <c r="E5" s="17"/>
      <c r="F5" s="42" t="s">
        <v>340</v>
      </c>
      <c r="G5" s="42" t="s">
        <v>384</v>
      </c>
      <c r="H5" s="42" t="s">
        <v>385</v>
      </c>
    </row>
    <row r="6" ht="18.75" customHeight="1" spans="1:8">
      <c r="A6" s="43">
        <v>1</v>
      </c>
      <c r="B6" s="43">
        <v>2</v>
      </c>
      <c r="C6" s="43">
        <v>3</v>
      </c>
      <c r="D6" s="43">
        <v>4</v>
      </c>
      <c r="E6" s="43">
        <v>5</v>
      </c>
      <c r="F6" s="43">
        <v>6</v>
      </c>
      <c r="G6" s="44">
        <v>7</v>
      </c>
      <c r="H6" s="45">
        <v>8</v>
      </c>
    </row>
    <row r="7" ht="30" customHeight="1" spans="1:8">
      <c r="A7" s="46" t="s">
        <v>71</v>
      </c>
      <c r="B7" s="43" t="s">
        <v>386</v>
      </c>
      <c r="C7" s="43" t="s">
        <v>362</v>
      </c>
      <c r="D7" s="43" t="s">
        <v>362</v>
      </c>
      <c r="E7" s="43" t="s">
        <v>347</v>
      </c>
      <c r="F7" s="43">
        <v>2</v>
      </c>
      <c r="G7" s="47">
        <v>6000</v>
      </c>
      <c r="H7" s="48">
        <v>12000</v>
      </c>
    </row>
    <row r="8" ht="30" customHeight="1" spans="1:8">
      <c r="A8" s="46" t="s">
        <v>71</v>
      </c>
      <c r="B8" s="43" t="s">
        <v>387</v>
      </c>
      <c r="C8" s="43" t="s">
        <v>364</v>
      </c>
      <c r="D8" s="43" t="s">
        <v>364</v>
      </c>
      <c r="E8" s="43" t="s">
        <v>365</v>
      </c>
      <c r="F8" s="43">
        <v>2</v>
      </c>
      <c r="G8" s="47">
        <v>1000</v>
      </c>
      <c r="H8" s="48">
        <v>2000</v>
      </c>
    </row>
    <row r="9" ht="30" customHeight="1" spans="1:8">
      <c r="A9" s="46" t="s">
        <v>71</v>
      </c>
      <c r="B9" s="43" t="s">
        <v>386</v>
      </c>
      <c r="C9" s="43" t="s">
        <v>360</v>
      </c>
      <c r="D9" s="43" t="s">
        <v>360</v>
      </c>
      <c r="E9" s="43" t="s">
        <v>347</v>
      </c>
      <c r="F9" s="43">
        <v>1</v>
      </c>
      <c r="G9" s="47">
        <v>1000</v>
      </c>
      <c r="H9" s="48">
        <v>1000</v>
      </c>
    </row>
    <row r="10" ht="30" customHeight="1" spans="1:8">
      <c r="A10" s="46" t="s">
        <v>71</v>
      </c>
      <c r="B10" s="43" t="s">
        <v>386</v>
      </c>
      <c r="C10" s="43" t="s">
        <v>355</v>
      </c>
      <c r="D10" s="43" t="s">
        <v>355</v>
      </c>
      <c r="E10" s="43" t="s">
        <v>347</v>
      </c>
      <c r="F10" s="43">
        <v>1</v>
      </c>
      <c r="G10" s="47">
        <v>20000</v>
      </c>
      <c r="H10" s="48">
        <v>20000</v>
      </c>
    </row>
    <row r="11" ht="30" customHeight="1" spans="1:8">
      <c r="A11" s="46" t="s">
        <v>71</v>
      </c>
      <c r="B11" s="43" t="s">
        <v>387</v>
      </c>
      <c r="C11" s="43" t="s">
        <v>352</v>
      </c>
      <c r="D11" s="43" t="s">
        <v>352</v>
      </c>
      <c r="E11" s="43" t="s">
        <v>353</v>
      </c>
      <c r="F11" s="43">
        <v>4</v>
      </c>
      <c r="G11" s="47">
        <v>800</v>
      </c>
      <c r="H11" s="48">
        <v>3200</v>
      </c>
    </row>
    <row r="12" ht="30" customHeight="1" spans="1:8">
      <c r="A12" s="46" t="s">
        <v>71</v>
      </c>
      <c r="B12" s="43" t="s">
        <v>387</v>
      </c>
      <c r="C12" s="43" t="s">
        <v>348</v>
      </c>
      <c r="D12" s="43" t="s">
        <v>348</v>
      </c>
      <c r="E12" s="43" t="s">
        <v>349</v>
      </c>
      <c r="F12" s="43">
        <v>12</v>
      </c>
      <c r="G12" s="47">
        <v>442</v>
      </c>
      <c r="H12" s="48">
        <v>5300</v>
      </c>
    </row>
    <row r="13" ht="30" customHeight="1" spans="1:8">
      <c r="A13" s="46" t="s">
        <v>71</v>
      </c>
      <c r="B13" s="43" t="s">
        <v>386</v>
      </c>
      <c r="C13" s="43" t="s">
        <v>345</v>
      </c>
      <c r="D13" s="43" t="s">
        <v>346</v>
      </c>
      <c r="E13" s="43" t="s">
        <v>347</v>
      </c>
      <c r="F13" s="43">
        <v>1</v>
      </c>
      <c r="G13" s="47">
        <v>1500</v>
      </c>
      <c r="H13" s="48">
        <v>1500</v>
      </c>
    </row>
    <row r="14" s="33" customFormat="1" ht="30" customHeight="1" spans="1:8">
      <c r="A14" s="46" t="s">
        <v>71</v>
      </c>
      <c r="B14" s="46" t="s">
        <v>387</v>
      </c>
      <c r="C14" s="46" t="s">
        <v>354</v>
      </c>
      <c r="D14" s="46" t="s">
        <v>354</v>
      </c>
      <c r="E14" s="46" t="s">
        <v>351</v>
      </c>
      <c r="F14" s="46">
        <v>1</v>
      </c>
      <c r="G14" s="49">
        <v>800</v>
      </c>
      <c r="H14" s="50">
        <v>800</v>
      </c>
    </row>
    <row r="15" ht="18.75" customHeight="1" spans="1:8">
      <c r="A15" s="51" t="s">
        <v>56</v>
      </c>
      <c r="B15" s="52"/>
      <c r="C15" s="52"/>
      <c r="D15" s="52"/>
      <c r="E15" s="52"/>
      <c r="F15" s="51">
        <f>SUM(F7:F14)</f>
        <v>24</v>
      </c>
      <c r="G15" s="53"/>
      <c r="H15" s="54">
        <f>SUM(H7:H14)</f>
        <v>45800</v>
      </c>
    </row>
  </sheetData>
  <mergeCells count="9">
    <mergeCell ref="A2:H2"/>
    <mergeCell ref="A3:C3"/>
    <mergeCell ref="F4:H4"/>
    <mergeCell ref="A15:E15"/>
    <mergeCell ref="A4:A5"/>
    <mergeCell ref="B4:B5"/>
    <mergeCell ref="C4:C5"/>
    <mergeCell ref="D4:D5"/>
    <mergeCell ref="E4:E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11"/>
  <sheetViews>
    <sheetView showZeros="0" workbookViewId="0">
      <selection activeCell="H15" sqref="H15"/>
    </sheetView>
  </sheetViews>
  <sheetFormatPr defaultColWidth="9.14285714285714" defaultRowHeight="14.25" customHeight="1"/>
  <cols>
    <col min="1" max="1" width="13.4190476190476" customWidth="1"/>
    <col min="2" max="2" width="41.0095238095238" customWidth="1"/>
    <col min="3" max="3" width="23.847619047619" customWidth="1"/>
    <col min="4" max="4" width="11.1428571428571" customWidth="1"/>
    <col min="5" max="5" width="33.4380952380952" customWidth="1"/>
    <col min="6" max="6" width="9.84761904761905" customWidth="1"/>
    <col min="7" max="7" width="17.7142857142857" customWidth="1"/>
    <col min="8" max="11" width="23.0095238095238" customWidth="1"/>
  </cols>
  <sheetData>
    <row r="1" ht="19.5" customHeight="1" spans="4:11">
      <c r="D1" s="1"/>
      <c r="E1" s="1"/>
      <c r="F1" s="1"/>
      <c r="G1" s="1"/>
      <c r="H1" s="2"/>
      <c r="I1" s="2"/>
      <c r="J1" s="2"/>
      <c r="K1" s="32" t="s">
        <v>388</v>
      </c>
    </row>
    <row r="2" ht="42.75" customHeight="1" spans="1:11">
      <c r="A2" s="4" t="str">
        <f>"2025"&amp;"年中央和省、市转移支付补助项目支出预算表"</f>
        <v>2025年中央和省、市转移支付补助项目支出预算表</v>
      </c>
      <c r="B2" s="5"/>
      <c r="C2" s="5"/>
      <c r="D2" s="5"/>
      <c r="E2" s="5"/>
      <c r="F2" s="5"/>
      <c r="G2" s="5"/>
      <c r="H2" s="5"/>
      <c r="I2" s="5"/>
      <c r="J2" s="5"/>
      <c r="K2" s="5"/>
    </row>
    <row r="3" ht="18.75" customHeight="1" spans="1:11">
      <c r="A3" s="6" t="str">
        <f>"单位名称："&amp;"中共双江拉祜族佤族布朗族傣族自治县委员会机构编制委员会办公室"</f>
        <v>单位名称：中共双江拉祜族佤族布朗族傣族自治县委员会机构编制委员会办公室</v>
      </c>
      <c r="B3" s="7"/>
      <c r="C3" s="7"/>
      <c r="D3" s="7"/>
      <c r="E3" s="7"/>
      <c r="F3" s="7"/>
      <c r="G3" s="7"/>
      <c r="H3" s="8"/>
      <c r="I3" s="8"/>
      <c r="J3" s="8"/>
      <c r="K3" s="3" t="s">
        <v>180</v>
      </c>
    </row>
    <row r="4" ht="18.75" customHeight="1" spans="1:11">
      <c r="A4" s="9" t="s">
        <v>266</v>
      </c>
      <c r="B4" s="9" t="s">
        <v>195</v>
      </c>
      <c r="C4" s="9" t="s">
        <v>267</v>
      </c>
      <c r="D4" s="10" t="s">
        <v>196</v>
      </c>
      <c r="E4" s="10" t="s">
        <v>197</v>
      </c>
      <c r="F4" s="10" t="s">
        <v>268</v>
      </c>
      <c r="G4" s="10" t="s">
        <v>269</v>
      </c>
      <c r="H4" s="27" t="s">
        <v>56</v>
      </c>
      <c r="I4" s="11" t="s">
        <v>389</v>
      </c>
      <c r="J4" s="12"/>
      <c r="K4" s="13"/>
    </row>
    <row r="5" ht="18.75" customHeight="1" spans="1:11">
      <c r="A5" s="14"/>
      <c r="B5" s="14"/>
      <c r="C5" s="14"/>
      <c r="D5" s="15"/>
      <c r="E5" s="15"/>
      <c r="F5" s="15"/>
      <c r="G5" s="15"/>
      <c r="H5" s="28"/>
      <c r="I5" s="10" t="s">
        <v>59</v>
      </c>
      <c r="J5" s="10" t="s">
        <v>60</v>
      </c>
      <c r="K5" s="10" t="s">
        <v>61</v>
      </c>
    </row>
    <row r="6" ht="18.75" customHeight="1" spans="1:11">
      <c r="A6" s="16"/>
      <c r="B6" s="16"/>
      <c r="C6" s="16"/>
      <c r="D6" s="17"/>
      <c r="E6" s="17"/>
      <c r="F6" s="17"/>
      <c r="G6" s="17"/>
      <c r="H6" s="29"/>
      <c r="I6" s="17" t="s">
        <v>58</v>
      </c>
      <c r="J6" s="17"/>
      <c r="K6" s="17"/>
    </row>
    <row r="7" ht="18.75" customHeight="1" spans="1:11">
      <c r="A7" s="18">
        <v>1</v>
      </c>
      <c r="B7" s="18">
        <v>2</v>
      </c>
      <c r="C7" s="18">
        <v>3</v>
      </c>
      <c r="D7" s="18">
        <v>4</v>
      </c>
      <c r="E7" s="18">
        <v>5</v>
      </c>
      <c r="F7" s="18">
        <v>6</v>
      </c>
      <c r="G7" s="18">
        <v>7</v>
      </c>
      <c r="H7" s="18">
        <v>8</v>
      </c>
      <c r="I7" s="18">
        <v>9</v>
      </c>
      <c r="J7" s="19">
        <v>10</v>
      </c>
      <c r="K7" s="19">
        <v>11</v>
      </c>
    </row>
    <row r="8" ht="18.75" customHeight="1" spans="1:11">
      <c r="A8" s="30"/>
      <c r="B8" s="20"/>
      <c r="C8" s="30"/>
      <c r="D8" s="30"/>
      <c r="E8" s="30"/>
      <c r="F8" s="30"/>
      <c r="G8" s="30"/>
      <c r="H8" s="23"/>
      <c r="I8" s="23"/>
      <c r="J8" s="23"/>
      <c r="K8" s="23"/>
    </row>
    <row r="9" ht="18.75" customHeight="1" spans="1:11">
      <c r="A9" s="20"/>
      <c r="B9" s="20"/>
      <c r="C9" s="20"/>
      <c r="D9" s="20"/>
      <c r="E9" s="20"/>
      <c r="F9" s="20"/>
      <c r="G9" s="20"/>
      <c r="H9" s="23"/>
      <c r="I9" s="23"/>
      <c r="J9" s="23"/>
      <c r="K9" s="23"/>
    </row>
    <row r="10" ht="18.75" customHeight="1" spans="1:11">
      <c r="A10" s="31" t="s">
        <v>56</v>
      </c>
      <c r="B10" s="31"/>
      <c r="C10" s="31"/>
      <c r="D10" s="31"/>
      <c r="E10" s="31"/>
      <c r="F10" s="31"/>
      <c r="G10" s="31"/>
      <c r="H10" s="23"/>
      <c r="I10" s="23"/>
      <c r="J10" s="23"/>
      <c r="K10" s="23"/>
    </row>
    <row r="11" customHeight="1" spans="1:1">
      <c r="A11" t="s">
        <v>390</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3"/>
  <sheetViews>
    <sheetView showZeros="0" workbookViewId="0">
      <selection activeCell="B38" sqref="B38"/>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16.3047619047619" customWidth="1"/>
    <col min="5" max="7" width="23.847619047619" customWidth="1"/>
  </cols>
  <sheetData>
    <row r="1" ht="18.75" customHeight="1" spans="4:7">
      <c r="D1" s="1"/>
      <c r="E1" s="2"/>
      <c r="F1" s="2"/>
      <c r="G1" s="3" t="s">
        <v>391</v>
      </c>
    </row>
    <row r="2" ht="36.75" customHeight="1" spans="1:7">
      <c r="A2" s="4" t="str">
        <f>"2025"&amp;"年部门项目中期规划预算表"</f>
        <v>2025年部门项目中期规划预算表</v>
      </c>
      <c r="B2" s="5"/>
      <c r="C2" s="5"/>
      <c r="D2" s="5"/>
      <c r="E2" s="5"/>
      <c r="F2" s="5"/>
      <c r="G2" s="5"/>
    </row>
    <row r="3" ht="18.75" customHeight="1" spans="1:7">
      <c r="A3" s="6" t="str">
        <f>"单位名称："&amp;"中共双江拉祜族佤族布朗族傣族自治县委员会机构编制委员会办公室"</f>
        <v>单位名称：中共双江拉祜族佤族布朗族傣族自治县委员会机构编制委员会办公室</v>
      </c>
      <c r="B3" s="7"/>
      <c r="C3" s="7"/>
      <c r="D3" s="7"/>
      <c r="E3" s="8"/>
      <c r="F3" s="8"/>
      <c r="G3" s="3" t="s">
        <v>180</v>
      </c>
    </row>
    <row r="4" ht="18.75" customHeight="1" spans="1:7">
      <c r="A4" s="9" t="s">
        <v>267</v>
      </c>
      <c r="B4" s="9" t="s">
        <v>266</v>
      </c>
      <c r="C4" s="9" t="s">
        <v>195</v>
      </c>
      <c r="D4" s="10" t="s">
        <v>392</v>
      </c>
      <c r="E4" s="11" t="s">
        <v>59</v>
      </c>
      <c r="F4" s="12"/>
      <c r="G4" s="13"/>
    </row>
    <row r="5" ht="18.75" customHeight="1" spans="1:7">
      <c r="A5" s="14"/>
      <c r="B5" s="14"/>
      <c r="C5" s="14"/>
      <c r="D5" s="15"/>
      <c r="E5" s="9" t="str">
        <f>"2025"&amp;"年"</f>
        <v>2025年</v>
      </c>
      <c r="F5" s="9" t="str">
        <f>"2025"+1&amp;"年"</f>
        <v>2026年</v>
      </c>
      <c r="G5" s="9" t="str">
        <f>"2025"+2&amp;"年"</f>
        <v>2027年</v>
      </c>
    </row>
    <row r="6" ht="18.75" customHeight="1" spans="1:7">
      <c r="A6" s="16"/>
      <c r="B6" s="16"/>
      <c r="C6" s="16"/>
      <c r="D6" s="17"/>
      <c r="E6" s="16" t="s">
        <v>58</v>
      </c>
      <c r="F6" s="16"/>
      <c r="G6" s="16"/>
    </row>
    <row r="7" ht="18.75" customHeight="1" spans="1:7">
      <c r="A7" s="18">
        <v>1</v>
      </c>
      <c r="B7" s="18">
        <v>2</v>
      </c>
      <c r="C7" s="18">
        <v>3</v>
      </c>
      <c r="D7" s="18">
        <v>4</v>
      </c>
      <c r="E7" s="18">
        <v>5</v>
      </c>
      <c r="F7" s="18">
        <v>6</v>
      </c>
      <c r="G7" s="19">
        <v>7</v>
      </c>
    </row>
    <row r="8" ht="18.75" customHeight="1" spans="1:7">
      <c r="A8" s="20" t="s">
        <v>71</v>
      </c>
      <c r="B8" s="21"/>
      <c r="C8" s="21"/>
      <c r="D8" s="22"/>
      <c r="E8" s="23">
        <v>140000</v>
      </c>
      <c r="F8" s="23"/>
      <c r="G8" s="23"/>
    </row>
    <row r="9" ht="18.75" customHeight="1" spans="1:7">
      <c r="A9" s="24" t="s">
        <v>71</v>
      </c>
      <c r="B9" s="20"/>
      <c r="C9" s="20"/>
      <c r="D9" s="22"/>
      <c r="E9" s="23">
        <v>140000</v>
      </c>
      <c r="F9" s="23"/>
      <c r="G9" s="23"/>
    </row>
    <row r="10" ht="18.75" customHeight="1" spans="1:7">
      <c r="A10" s="25"/>
      <c r="B10" s="20" t="s">
        <v>393</v>
      </c>
      <c r="C10" s="20" t="s">
        <v>275</v>
      </c>
      <c r="D10" s="22" t="s">
        <v>394</v>
      </c>
      <c r="E10" s="23">
        <v>10000</v>
      </c>
      <c r="F10" s="23"/>
      <c r="G10" s="23"/>
    </row>
    <row r="11" ht="18.75" customHeight="1" spans="1:7">
      <c r="A11" s="25"/>
      <c r="B11" s="20" t="s">
        <v>393</v>
      </c>
      <c r="C11" s="20" t="s">
        <v>277</v>
      </c>
      <c r="D11" s="22" t="s">
        <v>394</v>
      </c>
      <c r="E11" s="23">
        <v>90000</v>
      </c>
      <c r="F11" s="23"/>
      <c r="G11" s="23"/>
    </row>
    <row r="12" ht="18.75" customHeight="1" spans="1:7">
      <c r="A12" s="25"/>
      <c r="B12" s="20" t="s">
        <v>393</v>
      </c>
      <c r="C12" s="20" t="s">
        <v>272</v>
      </c>
      <c r="D12" s="22" t="s">
        <v>394</v>
      </c>
      <c r="E12" s="23">
        <v>40000</v>
      </c>
      <c r="F12" s="23"/>
      <c r="G12" s="23"/>
    </row>
    <row r="13" ht="18.75" customHeight="1" spans="1:7">
      <c r="A13" s="22" t="s">
        <v>56</v>
      </c>
      <c r="B13" s="26"/>
      <c r="C13" s="26"/>
      <c r="D13" s="26"/>
      <c r="E13" s="23">
        <v>140000</v>
      </c>
      <c r="F13" s="23"/>
      <c r="G13" s="23"/>
    </row>
  </sheetData>
  <mergeCells count="11">
    <mergeCell ref="A2:G2"/>
    <mergeCell ref="A3:D3"/>
    <mergeCell ref="E4:G4"/>
    <mergeCell ref="A13:D13"/>
    <mergeCell ref="A4:A6"/>
    <mergeCell ref="B4:B6"/>
    <mergeCell ref="C4:C6"/>
    <mergeCell ref="D4:D6"/>
    <mergeCell ref="E5:E6"/>
    <mergeCell ref="F5:F6"/>
    <mergeCell ref="G5:G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S9"/>
  <sheetViews>
    <sheetView showZeros="0" topLeftCell="A2" workbookViewId="0">
      <selection activeCell="B38" sqref="B38"/>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9.5" customHeight="1" spans="10:19">
      <c r="J1" s="185"/>
      <c r="O1" s="71"/>
      <c r="P1" s="71"/>
      <c r="Q1" s="71"/>
      <c r="R1" s="71"/>
      <c r="S1" s="32" t="s">
        <v>53</v>
      </c>
    </row>
    <row r="2" ht="57.75" customHeight="1" spans="1:19">
      <c r="A2" s="142" t="str">
        <f>"2025"&amp;"年部门收入预算表"</f>
        <v>2025年部门收入预算表</v>
      </c>
      <c r="B2" s="195"/>
      <c r="C2" s="195"/>
      <c r="D2" s="195"/>
      <c r="E2" s="195"/>
      <c r="F2" s="195"/>
      <c r="G2" s="195"/>
      <c r="H2" s="195"/>
      <c r="I2" s="195"/>
      <c r="J2" s="195"/>
      <c r="K2" s="195"/>
      <c r="L2" s="195"/>
      <c r="M2" s="195"/>
      <c r="N2" s="195"/>
      <c r="O2" s="211"/>
      <c r="P2" s="211"/>
      <c r="Q2" s="211"/>
      <c r="R2" s="211"/>
      <c r="S2" s="211"/>
    </row>
    <row r="3" ht="18.75" customHeight="1" spans="1:19">
      <c r="A3" s="36" t="str">
        <f>"单位名称："&amp;"中共双江拉祜族佤族布朗族傣族自治县委员会机构编制委员会办公室"</f>
        <v>单位名称：中共双江拉祜族佤族布朗族傣族自治县委员会机构编制委员会办公室</v>
      </c>
      <c r="B3" s="196"/>
      <c r="C3" s="196"/>
      <c r="D3" s="196"/>
      <c r="E3" s="196"/>
      <c r="F3" s="196"/>
      <c r="G3" s="196"/>
      <c r="H3" s="196"/>
      <c r="I3" s="196"/>
      <c r="J3" s="212"/>
      <c r="K3" s="196"/>
      <c r="L3" s="196"/>
      <c r="M3" s="196"/>
      <c r="N3" s="196"/>
      <c r="O3" s="212"/>
      <c r="P3" s="212"/>
      <c r="Q3" s="212"/>
      <c r="R3" s="212"/>
      <c r="S3" s="32" t="s">
        <v>1</v>
      </c>
    </row>
    <row r="4" ht="18.75" customHeight="1" spans="1:19">
      <c r="A4" s="197" t="s">
        <v>54</v>
      </c>
      <c r="B4" s="198" t="s">
        <v>55</v>
      </c>
      <c r="C4" s="198" t="s">
        <v>56</v>
      </c>
      <c r="D4" s="199" t="s">
        <v>57</v>
      </c>
      <c r="E4" s="200"/>
      <c r="F4" s="200"/>
      <c r="G4" s="200"/>
      <c r="H4" s="200"/>
      <c r="I4" s="200"/>
      <c r="J4" s="213"/>
      <c r="K4" s="200"/>
      <c r="L4" s="200"/>
      <c r="M4" s="200"/>
      <c r="N4" s="214"/>
      <c r="O4" s="199" t="s">
        <v>46</v>
      </c>
      <c r="P4" s="199"/>
      <c r="Q4" s="199"/>
      <c r="R4" s="199"/>
      <c r="S4" s="217"/>
    </row>
    <row r="5" ht="18.75" customHeight="1" spans="1:19">
      <c r="A5" s="201"/>
      <c r="B5" s="202"/>
      <c r="C5" s="202"/>
      <c r="D5" s="203" t="s">
        <v>58</v>
      </c>
      <c r="E5" s="203" t="s">
        <v>59</v>
      </c>
      <c r="F5" s="203" t="s">
        <v>60</v>
      </c>
      <c r="G5" s="203" t="s">
        <v>61</v>
      </c>
      <c r="H5" s="203" t="s">
        <v>62</v>
      </c>
      <c r="I5" s="215" t="s">
        <v>63</v>
      </c>
      <c r="J5" s="215"/>
      <c r="K5" s="215"/>
      <c r="L5" s="215"/>
      <c r="M5" s="215"/>
      <c r="N5" s="206"/>
      <c r="O5" s="203" t="s">
        <v>58</v>
      </c>
      <c r="P5" s="203" t="s">
        <v>59</v>
      </c>
      <c r="Q5" s="203" t="s">
        <v>60</v>
      </c>
      <c r="R5" s="203" t="s">
        <v>61</v>
      </c>
      <c r="S5" s="203" t="s">
        <v>64</v>
      </c>
    </row>
    <row r="6" ht="18.75" customHeight="1" spans="1:19">
      <c r="A6" s="204"/>
      <c r="B6" s="205"/>
      <c r="C6" s="205"/>
      <c r="D6" s="206"/>
      <c r="E6" s="206"/>
      <c r="F6" s="206"/>
      <c r="G6" s="206"/>
      <c r="H6" s="206"/>
      <c r="I6" s="205" t="s">
        <v>58</v>
      </c>
      <c r="J6" s="205" t="s">
        <v>65</v>
      </c>
      <c r="K6" s="205" t="s">
        <v>66</v>
      </c>
      <c r="L6" s="205" t="s">
        <v>67</v>
      </c>
      <c r="M6" s="205" t="s">
        <v>68</v>
      </c>
      <c r="N6" s="205" t="s">
        <v>69</v>
      </c>
      <c r="O6" s="216"/>
      <c r="P6" s="216"/>
      <c r="Q6" s="216"/>
      <c r="R6" s="216"/>
      <c r="S6" s="206"/>
    </row>
    <row r="7" ht="18.75" customHeight="1" spans="1:19">
      <c r="A7" s="170">
        <v>1</v>
      </c>
      <c r="B7" s="170">
        <v>2</v>
      </c>
      <c r="C7" s="170">
        <v>3</v>
      </c>
      <c r="D7" s="170">
        <v>4</v>
      </c>
      <c r="E7" s="170">
        <v>5</v>
      </c>
      <c r="F7" s="170">
        <v>6</v>
      </c>
      <c r="G7" s="170">
        <v>7</v>
      </c>
      <c r="H7" s="170">
        <v>8</v>
      </c>
      <c r="I7" s="170">
        <v>9</v>
      </c>
      <c r="J7" s="170">
        <v>10</v>
      </c>
      <c r="K7" s="170">
        <v>11</v>
      </c>
      <c r="L7" s="170">
        <v>12</v>
      </c>
      <c r="M7" s="170">
        <v>13</v>
      </c>
      <c r="N7" s="170">
        <v>14</v>
      </c>
      <c r="O7" s="170">
        <v>15</v>
      </c>
      <c r="P7" s="170">
        <v>16</v>
      </c>
      <c r="Q7" s="170">
        <v>17</v>
      </c>
      <c r="R7" s="170">
        <v>18</v>
      </c>
      <c r="S7" s="170">
        <v>19</v>
      </c>
    </row>
    <row r="8" ht="18.75" customHeight="1" spans="1:19">
      <c r="A8" s="207" t="s">
        <v>70</v>
      </c>
      <c r="B8" s="208" t="s">
        <v>71</v>
      </c>
      <c r="C8" s="23">
        <v>1916332.45</v>
      </c>
      <c r="D8" s="23">
        <v>1916332.45</v>
      </c>
      <c r="E8" s="23">
        <v>1916332.45</v>
      </c>
      <c r="F8" s="23"/>
      <c r="G8" s="23"/>
      <c r="H8" s="23"/>
      <c r="I8" s="23"/>
      <c r="J8" s="23"/>
      <c r="K8" s="23"/>
      <c r="L8" s="23"/>
      <c r="M8" s="23"/>
      <c r="N8" s="23"/>
      <c r="O8" s="23"/>
      <c r="P8" s="23"/>
      <c r="Q8" s="23"/>
      <c r="R8" s="23"/>
      <c r="S8" s="23"/>
    </row>
    <row r="9" ht="18.75" customHeight="1" spans="1:19">
      <c r="A9" s="209" t="s">
        <v>56</v>
      </c>
      <c r="B9" s="210"/>
      <c r="C9" s="23">
        <v>1916332.45</v>
      </c>
      <c r="D9" s="23">
        <v>1916332.45</v>
      </c>
      <c r="E9" s="23">
        <v>1916332.45</v>
      </c>
      <c r="F9" s="23"/>
      <c r="G9" s="23"/>
      <c r="H9" s="23"/>
      <c r="I9" s="23"/>
      <c r="J9" s="23"/>
      <c r="K9" s="23"/>
      <c r="L9" s="23"/>
      <c r="M9" s="23"/>
      <c r="N9" s="23"/>
      <c r="O9" s="23"/>
      <c r="P9" s="23"/>
      <c r="Q9" s="23"/>
      <c r="R9" s="23"/>
      <c r="S9" s="23"/>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O32"/>
  <sheetViews>
    <sheetView showZeros="0" topLeftCell="A14" workbookViewId="0">
      <selection activeCell="C29" sqref="C29"/>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9.5" customHeight="1" spans="4:15">
      <c r="D1" s="185"/>
      <c r="H1" s="185"/>
      <c r="J1" s="185"/>
      <c r="O1" s="34" t="s">
        <v>72</v>
      </c>
    </row>
    <row r="2" ht="42" customHeight="1" spans="1:15">
      <c r="A2" s="4" t="str">
        <f>"2025"&amp;"年部门支出预算表"</f>
        <v>2025年部门支出预算表</v>
      </c>
      <c r="B2" s="186"/>
      <c r="C2" s="186"/>
      <c r="D2" s="186"/>
      <c r="E2" s="186"/>
      <c r="F2" s="186"/>
      <c r="G2" s="186"/>
      <c r="H2" s="186"/>
      <c r="I2" s="186"/>
      <c r="J2" s="186"/>
      <c r="K2" s="186"/>
      <c r="L2" s="186"/>
      <c r="M2" s="186"/>
      <c r="N2" s="186"/>
      <c r="O2" s="186"/>
    </row>
    <row r="3" ht="18.75" customHeight="1" spans="1:15">
      <c r="A3" s="187" t="str">
        <f>"单位名称："&amp;"中共双江拉祜族佤族布朗族傣族自治县委员会机构编制委员会办公室"</f>
        <v>单位名称：中共双江拉祜族佤族布朗族傣族自治县委员会机构编制委员会办公室</v>
      </c>
      <c r="B3" s="188"/>
      <c r="C3" s="70"/>
      <c r="D3" s="2"/>
      <c r="E3" s="70"/>
      <c r="F3" s="70"/>
      <c r="G3" s="70"/>
      <c r="H3" s="2"/>
      <c r="I3" s="70"/>
      <c r="J3" s="2"/>
      <c r="K3" s="70"/>
      <c r="L3" s="70"/>
      <c r="M3" s="194"/>
      <c r="N3" s="194"/>
      <c r="O3" s="34" t="s">
        <v>1</v>
      </c>
    </row>
    <row r="4" ht="18.75" customHeight="1" spans="1:15">
      <c r="A4" s="9" t="s">
        <v>73</v>
      </c>
      <c r="B4" s="9" t="s">
        <v>74</v>
      </c>
      <c r="C4" s="9" t="s">
        <v>56</v>
      </c>
      <c r="D4" s="11" t="s">
        <v>59</v>
      </c>
      <c r="E4" s="79" t="s">
        <v>75</v>
      </c>
      <c r="F4" s="151" t="s">
        <v>76</v>
      </c>
      <c r="G4" s="9" t="s">
        <v>60</v>
      </c>
      <c r="H4" s="9" t="s">
        <v>61</v>
      </c>
      <c r="I4" s="9" t="s">
        <v>77</v>
      </c>
      <c r="J4" s="11" t="s">
        <v>78</v>
      </c>
      <c r="K4" s="12"/>
      <c r="L4" s="12"/>
      <c r="M4" s="12"/>
      <c r="N4" s="12"/>
      <c r="O4" s="13"/>
    </row>
    <row r="5" ht="29.25" customHeight="1" spans="1:15">
      <c r="A5" s="17"/>
      <c r="B5" s="17"/>
      <c r="C5" s="17"/>
      <c r="D5" s="157" t="s">
        <v>58</v>
      </c>
      <c r="E5" s="98" t="s">
        <v>75</v>
      </c>
      <c r="F5" s="98" t="s">
        <v>76</v>
      </c>
      <c r="G5" s="17"/>
      <c r="H5" s="17"/>
      <c r="I5" s="17"/>
      <c r="J5" s="157" t="s">
        <v>58</v>
      </c>
      <c r="K5" s="42" t="s">
        <v>79</v>
      </c>
      <c r="L5" s="42" t="s">
        <v>80</v>
      </c>
      <c r="M5" s="42" t="s">
        <v>81</v>
      </c>
      <c r="N5" s="42" t="s">
        <v>82</v>
      </c>
      <c r="O5" s="42" t="s">
        <v>83</v>
      </c>
    </row>
    <row r="6" ht="18.75" customHeight="1" spans="1:15">
      <c r="A6" s="126">
        <v>1</v>
      </c>
      <c r="B6" s="126">
        <v>2</v>
      </c>
      <c r="C6" s="170">
        <v>3</v>
      </c>
      <c r="D6" s="170">
        <v>4</v>
      </c>
      <c r="E6" s="170">
        <v>5</v>
      </c>
      <c r="F6" s="170">
        <v>6</v>
      </c>
      <c r="G6" s="170">
        <v>7</v>
      </c>
      <c r="H6" s="170">
        <v>8</v>
      </c>
      <c r="I6" s="170">
        <v>9</v>
      </c>
      <c r="J6" s="170">
        <v>10</v>
      </c>
      <c r="K6" s="170">
        <v>11</v>
      </c>
      <c r="L6" s="170">
        <v>12</v>
      </c>
      <c r="M6" s="170">
        <v>13</v>
      </c>
      <c r="N6" s="170">
        <v>14</v>
      </c>
      <c r="O6" s="170">
        <v>15</v>
      </c>
    </row>
    <row r="7" ht="18.75" customHeight="1" spans="1:15">
      <c r="A7" s="183" t="s">
        <v>84</v>
      </c>
      <c r="B7" s="183" t="s">
        <v>85</v>
      </c>
      <c r="C7" s="23">
        <v>140000</v>
      </c>
      <c r="D7" s="23">
        <v>140000</v>
      </c>
      <c r="E7" s="23"/>
      <c r="F7" s="23">
        <v>140000</v>
      </c>
      <c r="G7" s="23"/>
      <c r="H7" s="23"/>
      <c r="I7" s="23"/>
      <c r="J7" s="23"/>
      <c r="K7" s="23"/>
      <c r="L7" s="23"/>
      <c r="M7" s="23"/>
      <c r="N7" s="23"/>
      <c r="O7" s="23"/>
    </row>
    <row r="8" ht="18.75" customHeight="1" spans="1:15">
      <c r="A8" s="228" t="s">
        <v>86</v>
      </c>
      <c r="B8" s="228" t="s">
        <v>87</v>
      </c>
      <c r="C8" s="23">
        <v>10000</v>
      </c>
      <c r="D8" s="23">
        <v>10000</v>
      </c>
      <c r="E8" s="23"/>
      <c r="F8" s="23">
        <v>10000</v>
      </c>
      <c r="G8" s="23"/>
      <c r="H8" s="23"/>
      <c r="I8" s="23"/>
      <c r="J8" s="23"/>
      <c r="K8" s="23"/>
      <c r="L8" s="23"/>
      <c r="M8" s="23"/>
      <c r="N8" s="23"/>
      <c r="O8" s="23"/>
    </row>
    <row r="9" ht="18.75" customHeight="1" spans="1:15">
      <c r="A9" s="229" t="s">
        <v>88</v>
      </c>
      <c r="B9" s="230" t="s">
        <v>89</v>
      </c>
      <c r="C9" s="23">
        <v>10000</v>
      </c>
      <c r="D9" s="23">
        <v>10000</v>
      </c>
      <c r="E9" s="23"/>
      <c r="F9" s="23">
        <v>10000</v>
      </c>
      <c r="G9" s="23"/>
      <c r="H9" s="23"/>
      <c r="I9" s="23"/>
      <c r="J9" s="23"/>
      <c r="K9" s="23"/>
      <c r="L9" s="23"/>
      <c r="M9" s="23"/>
      <c r="N9" s="23"/>
      <c r="O9" s="23"/>
    </row>
    <row r="10" ht="18.75" customHeight="1" spans="1:15">
      <c r="A10" s="228" t="s">
        <v>90</v>
      </c>
      <c r="B10" s="228" t="s">
        <v>91</v>
      </c>
      <c r="C10" s="23">
        <v>130000</v>
      </c>
      <c r="D10" s="23">
        <v>130000</v>
      </c>
      <c r="E10" s="23"/>
      <c r="F10" s="23">
        <v>130000</v>
      </c>
      <c r="G10" s="23"/>
      <c r="H10" s="23"/>
      <c r="I10" s="23"/>
      <c r="J10" s="23"/>
      <c r="K10" s="23"/>
      <c r="L10" s="23"/>
      <c r="M10" s="23"/>
      <c r="N10" s="23"/>
      <c r="O10" s="23"/>
    </row>
    <row r="11" ht="18.75" customHeight="1" spans="1:15">
      <c r="A11" s="229" t="s">
        <v>92</v>
      </c>
      <c r="B11" s="230" t="s">
        <v>89</v>
      </c>
      <c r="C11" s="23">
        <v>130000</v>
      </c>
      <c r="D11" s="23">
        <v>130000</v>
      </c>
      <c r="E11" s="23"/>
      <c r="F11" s="23">
        <v>130000</v>
      </c>
      <c r="G11" s="23"/>
      <c r="H11" s="23"/>
      <c r="I11" s="23"/>
      <c r="J11" s="23"/>
      <c r="K11" s="23"/>
      <c r="L11" s="23"/>
      <c r="M11" s="23"/>
      <c r="N11" s="23"/>
      <c r="O11" s="23"/>
    </row>
    <row r="12" ht="18.75" customHeight="1" spans="1:15">
      <c r="A12" s="183" t="s">
        <v>93</v>
      </c>
      <c r="B12" s="183" t="s">
        <v>94</v>
      </c>
      <c r="C12" s="23">
        <v>1571408.52</v>
      </c>
      <c r="D12" s="23">
        <v>1571408.52</v>
      </c>
      <c r="E12" s="23">
        <v>1571408.52</v>
      </c>
      <c r="F12" s="23"/>
      <c r="G12" s="23"/>
      <c r="H12" s="23"/>
      <c r="I12" s="23"/>
      <c r="J12" s="23"/>
      <c r="K12" s="23"/>
      <c r="L12" s="23"/>
      <c r="M12" s="23"/>
      <c r="N12" s="23"/>
      <c r="O12" s="23"/>
    </row>
    <row r="13" ht="18.75" customHeight="1" spans="1:15">
      <c r="A13" s="228" t="s">
        <v>95</v>
      </c>
      <c r="B13" s="228" t="s">
        <v>96</v>
      </c>
      <c r="C13" s="23">
        <v>1356125.48</v>
      </c>
      <c r="D13" s="23">
        <v>1356125.48</v>
      </c>
      <c r="E13" s="23">
        <v>1356125.48</v>
      </c>
      <c r="F13" s="23"/>
      <c r="G13" s="23"/>
      <c r="H13" s="23"/>
      <c r="I13" s="23"/>
      <c r="J13" s="23"/>
      <c r="K13" s="23"/>
      <c r="L13" s="23"/>
      <c r="M13" s="23"/>
      <c r="N13" s="23"/>
      <c r="O13" s="23"/>
    </row>
    <row r="14" ht="18.75" customHeight="1" spans="1:15">
      <c r="A14" s="229" t="s">
        <v>97</v>
      </c>
      <c r="B14" s="230" t="s">
        <v>89</v>
      </c>
      <c r="C14" s="23">
        <v>1356125.48</v>
      </c>
      <c r="D14" s="23">
        <v>1356125.48</v>
      </c>
      <c r="E14" s="23">
        <v>1356125.48</v>
      </c>
      <c r="F14" s="23"/>
      <c r="G14" s="23"/>
      <c r="H14" s="23"/>
      <c r="I14" s="23"/>
      <c r="J14" s="23"/>
      <c r="K14" s="23"/>
      <c r="L14" s="23"/>
      <c r="M14" s="23"/>
      <c r="N14" s="23"/>
      <c r="O14" s="23"/>
    </row>
    <row r="15" ht="18.75" customHeight="1" spans="1:15">
      <c r="A15" s="228" t="s">
        <v>98</v>
      </c>
      <c r="B15" s="228" t="s">
        <v>99</v>
      </c>
      <c r="C15" s="23">
        <v>198344.8</v>
      </c>
      <c r="D15" s="23">
        <v>198344.8</v>
      </c>
      <c r="E15" s="23">
        <v>198344.8</v>
      </c>
      <c r="F15" s="23"/>
      <c r="G15" s="23"/>
      <c r="H15" s="23"/>
      <c r="I15" s="23"/>
      <c r="J15" s="23"/>
      <c r="K15" s="23"/>
      <c r="L15" s="23"/>
      <c r="M15" s="23"/>
      <c r="N15" s="23"/>
      <c r="O15" s="23"/>
    </row>
    <row r="16" ht="18.75" customHeight="1" spans="1:15">
      <c r="A16" s="229" t="s">
        <v>100</v>
      </c>
      <c r="B16" s="230" t="s">
        <v>101</v>
      </c>
      <c r="C16" s="23">
        <v>22600</v>
      </c>
      <c r="D16" s="23">
        <v>22600</v>
      </c>
      <c r="E16" s="23">
        <v>22600</v>
      </c>
      <c r="F16" s="23"/>
      <c r="G16" s="23"/>
      <c r="H16" s="23"/>
      <c r="I16" s="23"/>
      <c r="J16" s="23"/>
      <c r="K16" s="23"/>
      <c r="L16" s="23"/>
      <c r="M16" s="23"/>
      <c r="N16" s="23"/>
      <c r="O16" s="23"/>
    </row>
    <row r="17" ht="18.75" customHeight="1" spans="1:15">
      <c r="A17" s="229" t="s">
        <v>102</v>
      </c>
      <c r="B17" s="230" t="s">
        <v>103</v>
      </c>
      <c r="C17" s="23">
        <v>175744.8</v>
      </c>
      <c r="D17" s="23">
        <v>175744.8</v>
      </c>
      <c r="E17" s="23">
        <v>175744.8</v>
      </c>
      <c r="F17" s="23"/>
      <c r="G17" s="23"/>
      <c r="H17" s="23"/>
      <c r="I17" s="23"/>
      <c r="J17" s="23"/>
      <c r="K17" s="23"/>
      <c r="L17" s="23"/>
      <c r="M17" s="23"/>
      <c r="N17" s="23"/>
      <c r="O17" s="23"/>
    </row>
    <row r="18" ht="18.75" customHeight="1" spans="1:15">
      <c r="A18" s="229" t="s">
        <v>104</v>
      </c>
      <c r="B18" s="230" t="s">
        <v>105</v>
      </c>
      <c r="C18" s="23"/>
      <c r="D18" s="23"/>
      <c r="E18" s="23"/>
      <c r="F18" s="23"/>
      <c r="G18" s="23"/>
      <c r="H18" s="23"/>
      <c r="I18" s="23"/>
      <c r="J18" s="23"/>
      <c r="K18" s="23"/>
      <c r="L18" s="23"/>
      <c r="M18" s="23"/>
      <c r="N18" s="23"/>
      <c r="O18" s="23"/>
    </row>
    <row r="19" ht="18.75" customHeight="1" spans="1:15">
      <c r="A19" s="228" t="s">
        <v>106</v>
      </c>
      <c r="B19" s="228" t="s">
        <v>107</v>
      </c>
      <c r="C19" s="23">
        <v>15202.88</v>
      </c>
      <c r="D19" s="23">
        <v>15202.88</v>
      </c>
      <c r="E19" s="23">
        <v>15202.88</v>
      </c>
      <c r="F19" s="23"/>
      <c r="G19" s="23"/>
      <c r="H19" s="23"/>
      <c r="I19" s="23"/>
      <c r="J19" s="23"/>
      <c r="K19" s="23"/>
      <c r="L19" s="23"/>
      <c r="M19" s="23"/>
      <c r="N19" s="23"/>
      <c r="O19" s="23"/>
    </row>
    <row r="20" ht="18.75" customHeight="1" spans="1:15">
      <c r="A20" s="229" t="s">
        <v>108</v>
      </c>
      <c r="B20" s="230" t="s">
        <v>109</v>
      </c>
      <c r="C20" s="23">
        <v>15202.88</v>
      </c>
      <c r="D20" s="23">
        <v>15202.88</v>
      </c>
      <c r="E20" s="23">
        <v>15202.88</v>
      </c>
      <c r="F20" s="23"/>
      <c r="G20" s="23"/>
      <c r="H20" s="23"/>
      <c r="I20" s="23"/>
      <c r="J20" s="23"/>
      <c r="K20" s="23"/>
      <c r="L20" s="23"/>
      <c r="M20" s="23"/>
      <c r="N20" s="23"/>
      <c r="O20" s="23"/>
    </row>
    <row r="21" ht="18.75" customHeight="1" spans="1:15">
      <c r="A21" s="228" t="s">
        <v>110</v>
      </c>
      <c r="B21" s="228" t="s">
        <v>111</v>
      </c>
      <c r="C21" s="23">
        <v>1735.36</v>
      </c>
      <c r="D21" s="23">
        <v>1735.36</v>
      </c>
      <c r="E21" s="23">
        <v>1735.36</v>
      </c>
      <c r="F21" s="23"/>
      <c r="G21" s="23"/>
      <c r="H21" s="23"/>
      <c r="I21" s="23"/>
      <c r="J21" s="23"/>
      <c r="K21" s="23"/>
      <c r="L21" s="23"/>
      <c r="M21" s="23"/>
      <c r="N21" s="23"/>
      <c r="O21" s="23"/>
    </row>
    <row r="22" ht="18.75" customHeight="1" spans="1:15">
      <c r="A22" s="229" t="s">
        <v>112</v>
      </c>
      <c r="B22" s="230" t="s">
        <v>111</v>
      </c>
      <c r="C22" s="23">
        <v>1735.36</v>
      </c>
      <c r="D22" s="23">
        <v>1735.36</v>
      </c>
      <c r="E22" s="23">
        <v>1735.36</v>
      </c>
      <c r="F22" s="23"/>
      <c r="G22" s="23"/>
      <c r="H22" s="23"/>
      <c r="I22" s="23"/>
      <c r="J22" s="23"/>
      <c r="K22" s="23"/>
      <c r="L22" s="23"/>
      <c r="M22" s="23"/>
      <c r="N22" s="23"/>
      <c r="O22" s="23"/>
    </row>
    <row r="23" ht="18.75" customHeight="1" spans="1:15">
      <c r="A23" s="183" t="s">
        <v>113</v>
      </c>
      <c r="B23" s="183" t="s">
        <v>114</v>
      </c>
      <c r="C23" s="23">
        <v>73115.33</v>
      </c>
      <c r="D23" s="23">
        <v>73115.33</v>
      </c>
      <c r="E23" s="23">
        <v>73115.33</v>
      </c>
      <c r="F23" s="23"/>
      <c r="G23" s="23"/>
      <c r="H23" s="23"/>
      <c r="I23" s="23"/>
      <c r="J23" s="23"/>
      <c r="K23" s="23"/>
      <c r="L23" s="23"/>
      <c r="M23" s="23"/>
      <c r="N23" s="23"/>
      <c r="O23" s="23"/>
    </row>
    <row r="24" ht="18.75" customHeight="1" spans="1:15">
      <c r="A24" s="228" t="s">
        <v>115</v>
      </c>
      <c r="B24" s="228" t="s">
        <v>116</v>
      </c>
      <c r="C24" s="23">
        <v>73115.33</v>
      </c>
      <c r="D24" s="23">
        <v>73115.33</v>
      </c>
      <c r="E24" s="23">
        <v>73115.33</v>
      </c>
      <c r="F24" s="23"/>
      <c r="G24" s="23"/>
      <c r="H24" s="23"/>
      <c r="I24" s="23"/>
      <c r="J24" s="23"/>
      <c r="K24" s="23"/>
      <c r="L24" s="23"/>
      <c r="M24" s="23"/>
      <c r="N24" s="23"/>
      <c r="O24" s="23"/>
    </row>
    <row r="25" ht="18.75" customHeight="1" spans="1:15">
      <c r="A25" s="229" t="s">
        <v>117</v>
      </c>
      <c r="B25" s="230" t="s">
        <v>118</v>
      </c>
      <c r="C25" s="23">
        <v>55634.54</v>
      </c>
      <c r="D25" s="23">
        <v>55634.54</v>
      </c>
      <c r="E25" s="23">
        <v>55634.54</v>
      </c>
      <c r="F25" s="23"/>
      <c r="G25" s="23"/>
      <c r="H25" s="23"/>
      <c r="I25" s="23"/>
      <c r="J25" s="23"/>
      <c r="K25" s="23"/>
      <c r="L25" s="23"/>
      <c r="M25" s="23"/>
      <c r="N25" s="23"/>
      <c r="O25" s="23"/>
    </row>
    <row r="26" ht="18.75" customHeight="1" spans="1:15">
      <c r="A26" s="229" t="s">
        <v>119</v>
      </c>
      <c r="B26" s="230" t="s">
        <v>120</v>
      </c>
      <c r="C26" s="23">
        <v>11497.74</v>
      </c>
      <c r="D26" s="23">
        <v>11497.74</v>
      </c>
      <c r="E26" s="23">
        <v>11497.74</v>
      </c>
      <c r="F26" s="23"/>
      <c r="G26" s="23"/>
      <c r="H26" s="23"/>
      <c r="I26" s="23"/>
      <c r="J26" s="23"/>
      <c r="K26" s="23"/>
      <c r="L26" s="23"/>
      <c r="M26" s="23"/>
      <c r="N26" s="23"/>
      <c r="O26" s="23"/>
    </row>
    <row r="27" ht="18.75" customHeight="1" spans="1:15">
      <c r="A27" s="229" t="s">
        <v>121</v>
      </c>
      <c r="B27" s="230" t="s">
        <v>122</v>
      </c>
      <c r="C27" s="23">
        <v>1560</v>
      </c>
      <c r="D27" s="23">
        <v>1560</v>
      </c>
      <c r="E27" s="23">
        <v>1560</v>
      </c>
      <c r="F27" s="23"/>
      <c r="G27" s="23"/>
      <c r="H27" s="23"/>
      <c r="I27" s="23"/>
      <c r="J27" s="23"/>
      <c r="K27" s="23"/>
      <c r="L27" s="23"/>
      <c r="M27" s="23"/>
      <c r="N27" s="23"/>
      <c r="O27" s="23"/>
    </row>
    <row r="28" ht="18.75" customHeight="1" spans="1:15">
      <c r="A28" s="229" t="s">
        <v>123</v>
      </c>
      <c r="B28" s="230" t="s">
        <v>124</v>
      </c>
      <c r="C28" s="23">
        <v>4423.05</v>
      </c>
      <c r="D28" s="23">
        <v>4423.05</v>
      </c>
      <c r="E28" s="23">
        <v>4423.05</v>
      </c>
      <c r="F28" s="23"/>
      <c r="G28" s="23"/>
      <c r="H28" s="23"/>
      <c r="I28" s="23"/>
      <c r="J28" s="23"/>
      <c r="K28" s="23"/>
      <c r="L28" s="23"/>
      <c r="M28" s="23"/>
      <c r="N28" s="23"/>
      <c r="O28" s="23"/>
    </row>
    <row r="29" ht="18.75" customHeight="1" spans="1:15">
      <c r="A29" s="183" t="s">
        <v>125</v>
      </c>
      <c r="B29" s="183" t="s">
        <v>126</v>
      </c>
      <c r="C29" s="23">
        <v>131808.6</v>
      </c>
      <c r="D29" s="23">
        <v>131808.6</v>
      </c>
      <c r="E29" s="23">
        <v>131808.6</v>
      </c>
      <c r="F29" s="23"/>
      <c r="G29" s="23"/>
      <c r="H29" s="23"/>
      <c r="I29" s="23"/>
      <c r="J29" s="23"/>
      <c r="K29" s="23"/>
      <c r="L29" s="23"/>
      <c r="M29" s="23"/>
      <c r="N29" s="23"/>
      <c r="O29" s="23"/>
    </row>
    <row r="30" ht="18.75" customHeight="1" spans="1:15">
      <c r="A30" s="228" t="s">
        <v>127</v>
      </c>
      <c r="B30" s="228" t="s">
        <v>128</v>
      </c>
      <c r="C30" s="23">
        <v>131808.6</v>
      </c>
      <c r="D30" s="23">
        <v>131808.6</v>
      </c>
      <c r="E30" s="23">
        <v>131808.6</v>
      </c>
      <c r="F30" s="23"/>
      <c r="G30" s="23"/>
      <c r="H30" s="23"/>
      <c r="I30" s="23"/>
      <c r="J30" s="23"/>
      <c r="K30" s="23"/>
      <c r="L30" s="23"/>
      <c r="M30" s="23"/>
      <c r="N30" s="23"/>
      <c r="O30" s="23"/>
    </row>
    <row r="31" ht="18.75" customHeight="1" spans="1:15">
      <c r="A31" s="229" t="s">
        <v>129</v>
      </c>
      <c r="B31" s="230" t="s">
        <v>130</v>
      </c>
      <c r="C31" s="23">
        <v>131808.6</v>
      </c>
      <c r="D31" s="23">
        <v>131808.6</v>
      </c>
      <c r="E31" s="23">
        <v>131808.6</v>
      </c>
      <c r="F31" s="23"/>
      <c r="G31" s="23"/>
      <c r="H31" s="23"/>
      <c r="I31" s="23"/>
      <c r="J31" s="23"/>
      <c r="K31" s="23"/>
      <c r="L31" s="23"/>
      <c r="M31" s="23"/>
      <c r="N31" s="23"/>
      <c r="O31" s="23"/>
    </row>
    <row r="32" ht="18.75" customHeight="1" spans="1:15">
      <c r="A32" s="192" t="s">
        <v>131</v>
      </c>
      <c r="B32" s="193" t="s">
        <v>131</v>
      </c>
      <c r="C32" s="23">
        <v>1916332.45</v>
      </c>
      <c r="D32" s="23">
        <v>1916332.45</v>
      </c>
      <c r="E32" s="23">
        <v>1776332.45</v>
      </c>
      <c r="F32" s="23">
        <v>140000</v>
      </c>
      <c r="G32" s="23"/>
      <c r="H32" s="23"/>
      <c r="I32" s="23"/>
      <c r="J32" s="23"/>
      <c r="K32" s="23"/>
      <c r="L32" s="23"/>
      <c r="M32" s="23"/>
      <c r="N32" s="23"/>
      <c r="O32" s="23"/>
    </row>
  </sheetData>
  <mergeCells count="11">
    <mergeCell ref="A2:O2"/>
    <mergeCell ref="A3:L3"/>
    <mergeCell ref="D4:F4"/>
    <mergeCell ref="J4:O4"/>
    <mergeCell ref="A32:B32"/>
    <mergeCell ref="A4:A5"/>
    <mergeCell ref="B4:B5"/>
    <mergeCell ref="C4:C5"/>
    <mergeCell ref="G4:G5"/>
    <mergeCell ref="H4:H5"/>
    <mergeCell ref="I4:I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36"/>
  <sheetViews>
    <sheetView showZeros="0" topLeftCell="A21" workbookViewId="0">
      <selection activeCell="B7" sqref="B7"/>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9.5" customHeight="1" spans="4:4">
      <c r="D1" s="34" t="s">
        <v>132</v>
      </c>
    </row>
    <row r="2" ht="36" customHeight="1" spans="1:4">
      <c r="A2" s="4" t="str">
        <f>"2025"&amp;"年部门财政拨款收支预算总表"</f>
        <v>2025年部门财政拨款收支预算总表</v>
      </c>
      <c r="B2" s="174"/>
      <c r="C2" s="174"/>
      <c r="D2" s="174"/>
    </row>
    <row r="3" ht="18.75" customHeight="1" spans="1:4">
      <c r="A3" s="6" t="str">
        <f>"单位名称："&amp;"中共双江拉祜族佤族布朗族傣族自治县委员会机构编制委员会办公室"</f>
        <v>单位名称：中共双江拉祜族佤族布朗族傣族自治县委员会机构编制委员会办公室</v>
      </c>
      <c r="B3" s="175"/>
      <c r="C3" s="175"/>
      <c r="D3" s="34" t="s">
        <v>1</v>
      </c>
    </row>
    <row r="4" ht="18.75" customHeight="1" spans="1:4">
      <c r="A4" s="11" t="s">
        <v>2</v>
      </c>
      <c r="B4" s="13"/>
      <c r="C4" s="11" t="s">
        <v>3</v>
      </c>
      <c r="D4" s="13"/>
    </row>
    <row r="5" ht="18.75" customHeight="1" spans="1:4">
      <c r="A5" s="27" t="s">
        <v>4</v>
      </c>
      <c r="B5" s="113" t="str">
        <f t="shared" ref="B5:D5" si="0">"2025"&amp;"年预算数"</f>
        <v>2025年预算数</v>
      </c>
      <c r="C5" s="27" t="s">
        <v>133</v>
      </c>
      <c r="D5" s="113" t="str">
        <f t="shared" si="0"/>
        <v>2025年预算数</v>
      </c>
    </row>
    <row r="6" ht="18.75" customHeight="1" spans="1:4">
      <c r="A6" s="29"/>
      <c r="B6" s="17"/>
      <c r="C6" s="29"/>
      <c r="D6" s="17"/>
    </row>
    <row r="7" ht="18.75" customHeight="1" spans="1:4">
      <c r="A7" s="176" t="s">
        <v>134</v>
      </c>
      <c r="B7" s="23">
        <v>1916332.45</v>
      </c>
      <c r="C7" s="177" t="s">
        <v>135</v>
      </c>
      <c r="D7" s="23">
        <v>1916332.45</v>
      </c>
    </row>
    <row r="8" ht="18.75" customHeight="1" spans="1:4">
      <c r="A8" s="178" t="s">
        <v>136</v>
      </c>
      <c r="B8" s="23">
        <v>1916332.45</v>
      </c>
      <c r="C8" s="177" t="s">
        <v>137</v>
      </c>
      <c r="D8" s="23">
        <v>140000</v>
      </c>
    </row>
    <row r="9" ht="18.75" customHeight="1" spans="1:4">
      <c r="A9" s="178" t="s">
        <v>138</v>
      </c>
      <c r="B9" s="23"/>
      <c r="C9" s="177" t="s">
        <v>139</v>
      </c>
      <c r="D9" s="23"/>
    </row>
    <row r="10" ht="18.75" customHeight="1" spans="1:4">
      <c r="A10" s="178" t="s">
        <v>140</v>
      </c>
      <c r="B10" s="23"/>
      <c r="C10" s="177" t="s">
        <v>141</v>
      </c>
      <c r="D10" s="23"/>
    </row>
    <row r="11" ht="18.75" customHeight="1" spans="1:4">
      <c r="A11" s="178" t="s">
        <v>142</v>
      </c>
      <c r="B11" s="23"/>
      <c r="C11" s="177" t="s">
        <v>143</v>
      </c>
      <c r="D11" s="23"/>
    </row>
    <row r="12" ht="18.75" customHeight="1" spans="1:4">
      <c r="A12" s="178" t="s">
        <v>136</v>
      </c>
      <c r="B12" s="23"/>
      <c r="C12" s="177" t="s">
        <v>144</v>
      </c>
      <c r="D12" s="23"/>
    </row>
    <row r="13" ht="18.75" customHeight="1" spans="1:4">
      <c r="A13" s="178" t="s">
        <v>138</v>
      </c>
      <c r="B13" s="23"/>
      <c r="C13" s="177" t="s">
        <v>145</v>
      </c>
      <c r="D13" s="23"/>
    </row>
    <row r="14" ht="18.75" customHeight="1" spans="1:4">
      <c r="A14" s="178" t="s">
        <v>140</v>
      </c>
      <c r="B14" s="23"/>
      <c r="C14" s="177" t="s">
        <v>146</v>
      </c>
      <c r="D14" s="23"/>
    </row>
    <row r="15" ht="18.75" customHeight="1" spans="1:4">
      <c r="A15" s="179"/>
      <c r="B15" s="23"/>
      <c r="C15" s="21" t="s">
        <v>147</v>
      </c>
      <c r="D15" s="23">
        <v>1571408.52</v>
      </c>
    </row>
    <row r="16" ht="18.75" customHeight="1" spans="1:4">
      <c r="A16" s="180"/>
      <c r="B16" s="23"/>
      <c r="C16" s="21" t="s">
        <v>148</v>
      </c>
      <c r="D16" s="23">
        <v>73115.33</v>
      </c>
    </row>
    <row r="17" ht="18.75" customHeight="1" spans="1:4">
      <c r="A17" s="181"/>
      <c r="B17" s="23"/>
      <c r="C17" s="21" t="s">
        <v>149</v>
      </c>
      <c r="D17" s="23"/>
    </row>
    <row r="18" ht="18.75" customHeight="1" spans="1:4">
      <c r="A18" s="181"/>
      <c r="B18" s="23"/>
      <c r="C18" s="21" t="s">
        <v>150</v>
      </c>
      <c r="D18" s="23"/>
    </row>
    <row r="19" ht="18.75" customHeight="1" spans="1:4">
      <c r="A19" s="181"/>
      <c r="B19" s="23"/>
      <c r="C19" s="21" t="s">
        <v>151</v>
      </c>
      <c r="D19" s="23"/>
    </row>
    <row r="20" ht="18.75" customHeight="1" spans="1:4">
      <c r="A20" s="181"/>
      <c r="B20" s="23"/>
      <c r="C20" s="21" t="s">
        <v>152</v>
      </c>
      <c r="D20" s="23"/>
    </row>
    <row r="21" ht="18.75" customHeight="1" spans="1:4">
      <c r="A21" s="181"/>
      <c r="B21" s="23"/>
      <c r="C21" s="21" t="s">
        <v>153</v>
      </c>
      <c r="D21" s="23"/>
    </row>
    <row r="22" ht="18.75" customHeight="1" spans="1:4">
      <c r="A22" s="181"/>
      <c r="B22" s="23"/>
      <c r="C22" s="21" t="s">
        <v>154</v>
      </c>
      <c r="D22" s="23"/>
    </row>
    <row r="23" ht="18.75" customHeight="1" spans="1:4">
      <c r="A23" s="181"/>
      <c r="B23" s="23"/>
      <c r="C23" s="21" t="s">
        <v>155</v>
      </c>
      <c r="D23" s="23"/>
    </row>
    <row r="24" ht="18.75" customHeight="1" spans="1:4">
      <c r="A24" s="181"/>
      <c r="B24" s="23"/>
      <c r="C24" s="21" t="s">
        <v>156</v>
      </c>
      <c r="D24" s="23"/>
    </row>
    <row r="25" ht="18.75" customHeight="1" spans="1:4">
      <c r="A25" s="181"/>
      <c r="B25" s="23"/>
      <c r="C25" s="21" t="s">
        <v>157</v>
      </c>
      <c r="D25" s="23"/>
    </row>
    <row r="26" ht="18.75" customHeight="1" spans="1:4">
      <c r="A26" s="181"/>
      <c r="B26" s="23"/>
      <c r="C26" s="21" t="s">
        <v>158</v>
      </c>
      <c r="D26" s="23">
        <v>131808.6</v>
      </c>
    </row>
    <row r="27" ht="18.75" customHeight="1" spans="1:4">
      <c r="A27" s="179"/>
      <c r="B27" s="23"/>
      <c r="C27" s="21" t="s">
        <v>159</v>
      </c>
      <c r="D27" s="23"/>
    </row>
    <row r="28" ht="18.75" customHeight="1" spans="1:4">
      <c r="A28" s="180"/>
      <c r="B28" s="23"/>
      <c r="C28" s="21" t="s">
        <v>160</v>
      </c>
      <c r="D28" s="23"/>
    </row>
    <row r="29" ht="18.75" customHeight="1" spans="1:4">
      <c r="A29" s="181"/>
      <c r="B29" s="23"/>
      <c r="C29" s="21" t="s">
        <v>161</v>
      </c>
      <c r="D29" s="23"/>
    </row>
    <row r="30" ht="18.75" customHeight="1" spans="1:4">
      <c r="A30" s="181"/>
      <c r="B30" s="23"/>
      <c r="C30" s="21" t="s">
        <v>162</v>
      </c>
      <c r="D30" s="23"/>
    </row>
    <row r="31" ht="18.75" customHeight="1" spans="1:4">
      <c r="A31" s="181"/>
      <c r="B31" s="23"/>
      <c r="C31" s="21" t="s">
        <v>163</v>
      </c>
      <c r="D31" s="23"/>
    </row>
    <row r="32" ht="18.75" customHeight="1" spans="1:4">
      <c r="A32" s="181"/>
      <c r="B32" s="23"/>
      <c r="C32" s="21" t="s">
        <v>164</v>
      </c>
      <c r="D32" s="23"/>
    </row>
    <row r="33" ht="18.75" customHeight="1" spans="1:4">
      <c r="A33" s="181"/>
      <c r="B33" s="23"/>
      <c r="C33" s="21" t="s">
        <v>165</v>
      </c>
      <c r="D33" s="23"/>
    </row>
    <row r="34" ht="18.75" customHeight="1" spans="1:4">
      <c r="A34" s="179"/>
      <c r="B34" s="182"/>
      <c r="C34" s="21" t="s">
        <v>166</v>
      </c>
      <c r="D34" s="182"/>
    </row>
    <row r="35" ht="18.75" customHeight="1" spans="1:4">
      <c r="A35" s="179"/>
      <c r="B35" s="23"/>
      <c r="C35" s="183" t="s">
        <v>167</v>
      </c>
      <c r="D35" s="23"/>
    </row>
    <row r="36" ht="18.75" customHeight="1" spans="1:4">
      <c r="A36" s="180" t="s">
        <v>168</v>
      </c>
      <c r="B36" s="184">
        <v>1916332.45</v>
      </c>
      <c r="C36" s="179" t="s">
        <v>52</v>
      </c>
      <c r="D36" s="184">
        <v>1916332.45</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31"/>
  <sheetViews>
    <sheetView showZeros="0" topLeftCell="A7" workbookViewId="0">
      <selection activeCell="B18" sqref="B18"/>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customHeight="1" spans="1:7">
      <c r="A1" s="164"/>
      <c r="B1" s="164"/>
      <c r="C1" s="164"/>
      <c r="D1" s="57"/>
      <c r="E1" s="164"/>
      <c r="F1" s="60"/>
      <c r="G1" s="34" t="s">
        <v>169</v>
      </c>
    </row>
    <row r="2" ht="39" customHeight="1" spans="1:7">
      <c r="A2" s="4" t="str">
        <f>"2025"&amp;"年一般公共预算支出预算表（按功能科目分类）"</f>
        <v>2025年一般公共预算支出预算表（按功能科目分类）</v>
      </c>
      <c r="B2" s="112"/>
      <c r="C2" s="112"/>
      <c r="D2" s="112"/>
      <c r="E2" s="112"/>
      <c r="F2" s="112"/>
      <c r="G2" s="112"/>
    </row>
    <row r="3" ht="18.75" customHeight="1" spans="1:7">
      <c r="A3" s="6" t="str">
        <f>"单位名称："&amp;"中共双江拉祜族佤族布朗族傣族自治县委员会机构编制委员会办公室"</f>
        <v>单位名称：中共双江拉祜族佤族布朗族傣族自治县委员会机构编制委员会办公室</v>
      </c>
      <c r="B3" s="165"/>
      <c r="C3" s="57"/>
      <c r="D3" s="57"/>
      <c r="E3" s="57"/>
      <c r="F3" s="60"/>
      <c r="G3" s="34" t="s">
        <v>1</v>
      </c>
    </row>
    <row r="4" ht="18.75" customHeight="1" spans="1:7">
      <c r="A4" s="166" t="s">
        <v>170</v>
      </c>
      <c r="B4" s="167"/>
      <c r="C4" s="113" t="s">
        <v>56</v>
      </c>
      <c r="D4" s="144" t="s">
        <v>75</v>
      </c>
      <c r="E4" s="12"/>
      <c r="F4" s="13"/>
      <c r="G4" s="137" t="s">
        <v>76</v>
      </c>
    </row>
    <row r="5" ht="18.75" customHeight="1" spans="1:7">
      <c r="A5" s="168" t="s">
        <v>73</v>
      </c>
      <c r="B5" s="168" t="s">
        <v>74</v>
      </c>
      <c r="C5" s="29"/>
      <c r="D5" s="157" t="s">
        <v>58</v>
      </c>
      <c r="E5" s="157" t="s">
        <v>171</v>
      </c>
      <c r="F5" s="157" t="s">
        <v>172</v>
      </c>
      <c r="G5" s="99"/>
    </row>
    <row r="6" ht="18.75" customHeight="1" spans="1:7">
      <c r="A6" s="169" t="s">
        <v>173</v>
      </c>
      <c r="B6" s="169" t="s">
        <v>174</v>
      </c>
      <c r="C6" s="169" t="s">
        <v>175</v>
      </c>
      <c r="D6" s="170">
        <v>4</v>
      </c>
      <c r="E6" s="171" t="s">
        <v>176</v>
      </c>
      <c r="F6" s="171" t="s">
        <v>177</v>
      </c>
      <c r="G6" s="169" t="s">
        <v>178</v>
      </c>
    </row>
    <row r="7" ht="18.75" customHeight="1" spans="1:7">
      <c r="A7" s="127" t="s">
        <v>84</v>
      </c>
      <c r="B7" s="127" t="s">
        <v>85</v>
      </c>
      <c r="C7" s="23">
        <v>140000</v>
      </c>
      <c r="D7" s="23"/>
      <c r="E7" s="23"/>
      <c r="F7" s="23"/>
      <c r="G7" s="23">
        <v>140000</v>
      </c>
    </row>
    <row r="8" ht="18.75" customHeight="1" spans="1:7">
      <c r="A8" s="130" t="s">
        <v>86</v>
      </c>
      <c r="B8" s="130" t="s">
        <v>87</v>
      </c>
      <c r="C8" s="23">
        <v>10000</v>
      </c>
      <c r="D8" s="23"/>
      <c r="E8" s="23"/>
      <c r="F8" s="23"/>
      <c r="G8" s="23">
        <v>10000</v>
      </c>
    </row>
    <row r="9" ht="18.75" customHeight="1" spans="1:7">
      <c r="A9" s="172" t="s">
        <v>88</v>
      </c>
      <c r="B9" s="172" t="s">
        <v>89</v>
      </c>
      <c r="C9" s="23">
        <v>10000</v>
      </c>
      <c r="D9" s="23"/>
      <c r="E9" s="23"/>
      <c r="F9" s="23"/>
      <c r="G9" s="23">
        <v>10000</v>
      </c>
    </row>
    <row r="10" ht="18.75" customHeight="1" spans="1:7">
      <c r="A10" s="130" t="s">
        <v>90</v>
      </c>
      <c r="B10" s="130" t="s">
        <v>91</v>
      </c>
      <c r="C10" s="23">
        <v>130000</v>
      </c>
      <c r="D10" s="23"/>
      <c r="E10" s="23"/>
      <c r="F10" s="23"/>
      <c r="G10" s="23">
        <v>130000</v>
      </c>
    </row>
    <row r="11" ht="18.75" customHeight="1" spans="1:7">
      <c r="A11" s="172" t="s">
        <v>92</v>
      </c>
      <c r="B11" s="172" t="s">
        <v>89</v>
      </c>
      <c r="C11" s="23">
        <v>130000</v>
      </c>
      <c r="D11" s="23"/>
      <c r="E11" s="23"/>
      <c r="F11" s="23"/>
      <c r="G11" s="23">
        <v>130000</v>
      </c>
    </row>
    <row r="12" ht="18.75" customHeight="1" spans="1:7">
      <c r="A12" s="127" t="s">
        <v>93</v>
      </c>
      <c r="B12" s="127" t="s">
        <v>94</v>
      </c>
      <c r="C12" s="23">
        <v>1571408.52</v>
      </c>
      <c r="D12" s="23">
        <v>1571408.52</v>
      </c>
      <c r="E12" s="23">
        <v>1427685.16</v>
      </c>
      <c r="F12" s="23">
        <v>143723.36</v>
      </c>
      <c r="G12" s="173">
        <v>149171.04</v>
      </c>
    </row>
    <row r="13" ht="18.75" customHeight="1" spans="1:7">
      <c r="A13" s="130" t="s">
        <v>95</v>
      </c>
      <c r="B13" s="130" t="s">
        <v>96</v>
      </c>
      <c r="C13" s="23">
        <v>1356125.48</v>
      </c>
      <c r="D13" s="23">
        <v>1356125.48</v>
      </c>
      <c r="E13" s="23">
        <v>1228005</v>
      </c>
      <c r="F13" s="23">
        <v>128120.48</v>
      </c>
      <c r="G13" s="173">
        <v>148771.04</v>
      </c>
    </row>
    <row r="14" ht="18.75" customHeight="1" spans="1:7">
      <c r="A14" s="172" t="s">
        <v>97</v>
      </c>
      <c r="B14" s="172" t="s">
        <v>89</v>
      </c>
      <c r="C14" s="23">
        <v>1356125.48</v>
      </c>
      <c r="D14" s="23">
        <v>1356125.48</v>
      </c>
      <c r="E14" s="23">
        <v>1228005</v>
      </c>
      <c r="F14" s="23">
        <v>128120.48</v>
      </c>
      <c r="G14" s="173">
        <v>148771.04</v>
      </c>
    </row>
    <row r="15" ht="18.75" customHeight="1" spans="1:7">
      <c r="A15" s="130" t="s">
        <v>98</v>
      </c>
      <c r="B15" s="130" t="s">
        <v>99</v>
      </c>
      <c r="C15" s="23">
        <v>198344.8</v>
      </c>
      <c r="D15" s="23">
        <v>198344.8</v>
      </c>
      <c r="E15" s="23">
        <v>197944.8</v>
      </c>
      <c r="F15" s="23">
        <v>400</v>
      </c>
      <c r="G15" s="173">
        <v>400</v>
      </c>
    </row>
    <row r="16" ht="18.75" customHeight="1" spans="1:7">
      <c r="A16" s="172" t="s">
        <v>100</v>
      </c>
      <c r="B16" s="172" t="s">
        <v>101</v>
      </c>
      <c r="C16" s="23">
        <v>22600</v>
      </c>
      <c r="D16" s="23">
        <v>22600</v>
      </c>
      <c r="E16" s="23">
        <v>22200</v>
      </c>
      <c r="F16" s="23">
        <v>400</v>
      </c>
      <c r="G16" s="173">
        <v>400</v>
      </c>
    </row>
    <row r="17" ht="18.75" customHeight="1" spans="1:7">
      <c r="A17" s="172" t="s">
        <v>102</v>
      </c>
      <c r="B17" s="172" t="s">
        <v>103</v>
      </c>
      <c r="C17" s="23">
        <v>175744.8</v>
      </c>
      <c r="D17" s="23">
        <v>175744.8</v>
      </c>
      <c r="E17" s="23">
        <v>175744.8</v>
      </c>
      <c r="F17" s="23"/>
      <c r="G17" s="23"/>
    </row>
    <row r="18" ht="18.75" customHeight="1" spans="1:7">
      <c r="A18" s="130" t="s">
        <v>106</v>
      </c>
      <c r="B18" s="130" t="s">
        <v>107</v>
      </c>
      <c r="C18" s="23">
        <v>15202.88</v>
      </c>
      <c r="D18" s="23">
        <v>15202.88</v>
      </c>
      <c r="E18" s="23"/>
      <c r="F18" s="23">
        <v>15202.88</v>
      </c>
      <c r="G18" s="23"/>
    </row>
    <row r="19" ht="18.75" customHeight="1" spans="1:7">
      <c r="A19" s="172" t="s">
        <v>108</v>
      </c>
      <c r="B19" s="172" t="s">
        <v>109</v>
      </c>
      <c r="C19" s="23">
        <v>15202.88</v>
      </c>
      <c r="D19" s="23">
        <v>15202.88</v>
      </c>
      <c r="E19" s="23"/>
      <c r="F19" s="23">
        <v>15202.88</v>
      </c>
      <c r="G19" s="23"/>
    </row>
    <row r="20" ht="18.75" customHeight="1" spans="1:7">
      <c r="A20" s="130" t="s">
        <v>110</v>
      </c>
      <c r="B20" s="130" t="s">
        <v>111</v>
      </c>
      <c r="C20" s="23">
        <v>1735.36</v>
      </c>
      <c r="D20" s="23">
        <v>1735.36</v>
      </c>
      <c r="E20" s="23">
        <v>1735.36</v>
      </c>
      <c r="F20" s="23"/>
      <c r="G20" s="23"/>
    </row>
    <row r="21" ht="18.75" customHeight="1" spans="1:7">
      <c r="A21" s="172" t="s">
        <v>112</v>
      </c>
      <c r="B21" s="172" t="s">
        <v>111</v>
      </c>
      <c r="C21" s="23">
        <v>1735.36</v>
      </c>
      <c r="D21" s="23">
        <v>1735.36</v>
      </c>
      <c r="E21" s="23">
        <v>1735.36</v>
      </c>
      <c r="F21" s="23"/>
      <c r="G21" s="23"/>
    </row>
    <row r="22" ht="18.75" customHeight="1" spans="1:7">
      <c r="A22" s="127" t="s">
        <v>113</v>
      </c>
      <c r="B22" s="127" t="s">
        <v>114</v>
      </c>
      <c r="C22" s="23">
        <v>73115.33</v>
      </c>
      <c r="D22" s="23">
        <v>73115.33</v>
      </c>
      <c r="E22" s="23">
        <v>73115.33</v>
      </c>
      <c r="F22" s="23"/>
      <c r="G22" s="23"/>
    </row>
    <row r="23" ht="18.75" customHeight="1" spans="1:7">
      <c r="A23" s="130" t="s">
        <v>115</v>
      </c>
      <c r="B23" s="130" t="s">
        <v>116</v>
      </c>
      <c r="C23" s="23">
        <v>73115.33</v>
      </c>
      <c r="D23" s="23">
        <v>73115.33</v>
      </c>
      <c r="E23" s="23">
        <v>73115.33</v>
      </c>
      <c r="F23" s="23"/>
      <c r="G23" s="23"/>
    </row>
    <row r="24" ht="18.75" customHeight="1" spans="1:7">
      <c r="A24" s="172" t="s">
        <v>117</v>
      </c>
      <c r="B24" s="172" t="s">
        <v>118</v>
      </c>
      <c r="C24" s="23">
        <v>55634.54</v>
      </c>
      <c r="D24" s="23">
        <v>55634.54</v>
      </c>
      <c r="E24" s="23">
        <v>55634.54</v>
      </c>
      <c r="F24" s="23"/>
      <c r="G24" s="23"/>
    </row>
    <row r="25" ht="18.75" customHeight="1" spans="1:7">
      <c r="A25" s="172" t="s">
        <v>119</v>
      </c>
      <c r="B25" s="172" t="s">
        <v>120</v>
      </c>
      <c r="C25" s="23">
        <v>11497.74</v>
      </c>
      <c r="D25" s="23">
        <v>11497.74</v>
      </c>
      <c r="E25" s="23">
        <v>11497.74</v>
      </c>
      <c r="F25" s="23"/>
      <c r="G25" s="23"/>
    </row>
    <row r="26" ht="18.75" customHeight="1" spans="1:7">
      <c r="A26" s="172" t="s">
        <v>121</v>
      </c>
      <c r="B26" s="172" t="s">
        <v>122</v>
      </c>
      <c r="C26" s="23">
        <v>1560</v>
      </c>
      <c r="D26" s="23">
        <v>1560</v>
      </c>
      <c r="E26" s="23">
        <v>1560</v>
      </c>
      <c r="F26" s="23"/>
      <c r="G26" s="23"/>
    </row>
    <row r="27" ht="18.75" customHeight="1" spans="1:7">
      <c r="A27" s="172" t="s">
        <v>123</v>
      </c>
      <c r="B27" s="172" t="s">
        <v>124</v>
      </c>
      <c r="C27" s="23">
        <v>4423.05</v>
      </c>
      <c r="D27" s="23">
        <v>4423.05</v>
      </c>
      <c r="E27" s="23">
        <v>4423.05</v>
      </c>
      <c r="F27" s="23"/>
      <c r="G27" s="23"/>
    </row>
    <row r="28" ht="18.75" customHeight="1" spans="1:7">
      <c r="A28" s="127" t="s">
        <v>125</v>
      </c>
      <c r="B28" s="127" t="s">
        <v>126</v>
      </c>
      <c r="C28" s="23">
        <v>131808.6</v>
      </c>
      <c r="D28" s="23">
        <v>131808.6</v>
      </c>
      <c r="E28" s="23">
        <v>131808.6</v>
      </c>
      <c r="F28" s="23"/>
      <c r="G28" s="23"/>
    </row>
    <row r="29" ht="18.75" customHeight="1" spans="1:7">
      <c r="A29" s="130" t="s">
        <v>127</v>
      </c>
      <c r="B29" s="130" t="s">
        <v>128</v>
      </c>
      <c r="C29" s="23">
        <v>131808.6</v>
      </c>
      <c r="D29" s="23">
        <v>131808.6</v>
      </c>
      <c r="E29" s="23">
        <v>131808.6</v>
      </c>
      <c r="F29" s="23"/>
      <c r="G29" s="23"/>
    </row>
    <row r="30" ht="18.75" customHeight="1" spans="1:7">
      <c r="A30" s="172" t="s">
        <v>129</v>
      </c>
      <c r="B30" s="172" t="s">
        <v>130</v>
      </c>
      <c r="C30" s="23">
        <v>131808.6</v>
      </c>
      <c r="D30" s="23">
        <v>131808.6</v>
      </c>
      <c r="E30" s="23">
        <v>131808.6</v>
      </c>
      <c r="F30" s="23"/>
      <c r="G30" s="23"/>
    </row>
    <row r="31" ht="18.75" customHeight="1" spans="1:7">
      <c r="A31" s="51" t="s">
        <v>56</v>
      </c>
      <c r="B31" s="51"/>
      <c r="C31" s="23">
        <v>1916332.45</v>
      </c>
      <c r="D31" s="23">
        <v>1776332.45</v>
      </c>
      <c r="E31" s="23">
        <v>1632609.09</v>
      </c>
      <c r="F31" s="23">
        <v>143723.36</v>
      </c>
      <c r="G31" s="23">
        <v>140000</v>
      </c>
    </row>
  </sheetData>
  <mergeCells count="7">
    <mergeCell ref="A2:G2"/>
    <mergeCell ref="A3:E3"/>
    <mergeCell ref="A4:B4"/>
    <mergeCell ref="D4:F4"/>
    <mergeCell ref="A31:B31"/>
    <mergeCell ref="C4:C5"/>
    <mergeCell ref="G4:G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1"/>
  <sheetViews>
    <sheetView showZeros="0" workbookViewId="0">
      <selection activeCell="B7" sqref="B7"/>
    </sheetView>
  </sheetViews>
  <sheetFormatPr defaultColWidth="9.14285714285714" defaultRowHeight="14.25" customHeight="1" outlineLevelCol="6"/>
  <cols>
    <col min="1" max="1" width="23.5714285714286" customWidth="1"/>
    <col min="2" max="7" width="22.847619047619" customWidth="1"/>
  </cols>
  <sheetData>
    <row r="1" ht="15" customHeight="1" spans="1:7">
      <c r="A1" s="152"/>
      <c r="B1" s="153"/>
      <c r="C1" s="153"/>
      <c r="D1" s="154"/>
      <c r="G1" s="155" t="s">
        <v>179</v>
      </c>
    </row>
    <row r="2" ht="39" customHeight="1" spans="1:7">
      <c r="A2" s="142" t="str">
        <f>"2025"&amp;"年“三公”经费支出预算表"</f>
        <v>2025年“三公”经费支出预算表</v>
      </c>
      <c r="B2" s="74"/>
      <c r="C2" s="74"/>
      <c r="D2" s="74"/>
      <c r="E2" s="74"/>
      <c r="F2" s="74"/>
      <c r="G2" s="74"/>
    </row>
    <row r="3" ht="18.75" customHeight="1" spans="1:7">
      <c r="A3" s="36" t="str">
        <f>"单位名称："&amp;"中共双江拉祜族佤族布朗族傣族自治县委员会机构编制委员会办公室"</f>
        <v>单位名称：中共双江拉祜族佤族布朗族傣族自治县委员会机构编制委员会办公室</v>
      </c>
      <c r="B3" s="153"/>
      <c r="C3" s="153"/>
      <c r="D3" s="70"/>
      <c r="E3" s="2"/>
      <c r="G3" s="155" t="s">
        <v>180</v>
      </c>
    </row>
    <row r="4" ht="18.75" customHeight="1" spans="1:7">
      <c r="A4" s="9" t="s">
        <v>181</v>
      </c>
      <c r="B4" s="9" t="s">
        <v>182</v>
      </c>
      <c r="C4" s="27" t="s">
        <v>183</v>
      </c>
      <c r="D4" s="11" t="s">
        <v>184</v>
      </c>
      <c r="E4" s="12"/>
      <c r="F4" s="13"/>
      <c r="G4" s="27" t="s">
        <v>185</v>
      </c>
    </row>
    <row r="5" ht="18.75" customHeight="1" spans="1:7">
      <c r="A5" s="16"/>
      <c r="B5" s="156"/>
      <c r="C5" s="29"/>
      <c r="D5" s="157" t="s">
        <v>58</v>
      </c>
      <c r="E5" s="157" t="s">
        <v>186</v>
      </c>
      <c r="F5" s="157" t="s">
        <v>187</v>
      </c>
      <c r="G5" s="29"/>
    </row>
    <row r="6" ht="18.75" customHeight="1" spans="1:7">
      <c r="A6" s="158" t="s">
        <v>56</v>
      </c>
      <c r="B6" s="159">
        <v>1</v>
      </c>
      <c r="C6" s="160">
        <v>2</v>
      </c>
      <c r="D6" s="161">
        <v>3</v>
      </c>
      <c r="E6" s="161">
        <v>4</v>
      </c>
      <c r="F6" s="161">
        <v>5</v>
      </c>
      <c r="G6" s="160">
        <v>6</v>
      </c>
    </row>
    <row r="7" ht="18.75" customHeight="1" spans="1:7">
      <c r="A7" s="158" t="s">
        <v>56</v>
      </c>
      <c r="B7" s="162">
        <v>3000</v>
      </c>
      <c r="C7" s="162"/>
      <c r="D7" s="162"/>
      <c r="E7" s="162"/>
      <c r="F7" s="162"/>
      <c r="G7" s="162">
        <v>3000</v>
      </c>
    </row>
    <row r="8" ht="18.75" customHeight="1" spans="1:7">
      <c r="A8" s="163" t="s">
        <v>188</v>
      </c>
      <c r="B8" s="162"/>
      <c r="C8" s="162"/>
      <c r="D8" s="162"/>
      <c r="E8" s="162"/>
      <c r="F8" s="162"/>
      <c r="G8" s="162"/>
    </row>
    <row r="9" ht="18.75" customHeight="1" spans="1:7">
      <c r="A9" s="163" t="s">
        <v>189</v>
      </c>
      <c r="B9" s="162">
        <v>3000</v>
      </c>
      <c r="C9" s="162"/>
      <c r="D9" s="162"/>
      <c r="E9" s="162"/>
      <c r="F9" s="162"/>
      <c r="G9" s="162">
        <v>3000</v>
      </c>
    </row>
    <row r="10" ht="18.75" customHeight="1" spans="1:7">
      <c r="A10" s="163" t="s">
        <v>190</v>
      </c>
      <c r="B10" s="162"/>
      <c r="C10" s="162"/>
      <c r="D10" s="162"/>
      <c r="E10" s="162"/>
      <c r="F10" s="162"/>
      <c r="G10" s="162"/>
    </row>
    <row r="11" ht="18.75" customHeight="1" spans="1:7">
      <c r="A11" s="163" t="s">
        <v>191</v>
      </c>
      <c r="B11" s="162"/>
      <c r="C11" s="162"/>
      <c r="D11" s="162"/>
      <c r="E11" s="162"/>
      <c r="F11" s="162"/>
      <c r="G11" s="162"/>
    </row>
  </sheetData>
  <mergeCells count="7">
    <mergeCell ref="A2:G2"/>
    <mergeCell ref="A3:D3"/>
    <mergeCell ref="D4:F4"/>
    <mergeCell ref="A4:A6"/>
    <mergeCell ref="B4:B5"/>
    <mergeCell ref="C4:C5"/>
    <mergeCell ref="G4:G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W39"/>
  <sheetViews>
    <sheetView showZeros="0" topLeftCell="D6" workbookViewId="0">
      <selection activeCell="J10" sqref="J10:J39"/>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17.5714285714286" customWidth="1"/>
    <col min="6" max="6" width="10.2857142857143" customWidth="1"/>
    <col min="7" max="7" width="23" customWidth="1"/>
    <col min="8" max="21" width="19.847619047619" customWidth="1"/>
    <col min="22" max="23" width="20" customWidth="1"/>
  </cols>
  <sheetData>
    <row r="1" ht="18.75" customHeight="1" spans="2:23">
      <c r="B1" s="140"/>
      <c r="D1" s="141"/>
      <c r="E1" s="141"/>
      <c r="F1" s="141"/>
      <c r="G1" s="141"/>
      <c r="H1" s="71"/>
      <c r="I1" s="71"/>
      <c r="J1" s="71"/>
      <c r="K1" s="71"/>
      <c r="L1" s="71"/>
      <c r="M1" s="71"/>
      <c r="N1" s="2"/>
      <c r="O1" s="2"/>
      <c r="P1" s="2"/>
      <c r="Q1" s="71"/>
      <c r="U1" s="140"/>
      <c r="W1" s="32" t="s">
        <v>192</v>
      </c>
    </row>
    <row r="2" ht="39.75" customHeight="1" spans="1:23">
      <c r="A2" s="142" t="str">
        <f>"2025"&amp;"年部门基本支出预算表"</f>
        <v>2025年部门基本支出预算表</v>
      </c>
      <c r="B2" s="74"/>
      <c r="C2" s="74"/>
      <c r="D2" s="74"/>
      <c r="E2" s="74"/>
      <c r="F2" s="74"/>
      <c r="G2" s="74"/>
      <c r="H2" s="74"/>
      <c r="I2" s="74"/>
      <c r="J2" s="74"/>
      <c r="K2" s="74"/>
      <c r="L2" s="74"/>
      <c r="M2" s="74"/>
      <c r="N2" s="5"/>
      <c r="O2" s="5"/>
      <c r="P2" s="5"/>
      <c r="Q2" s="74"/>
      <c r="R2" s="74"/>
      <c r="S2" s="74"/>
      <c r="T2" s="74"/>
      <c r="U2" s="74"/>
      <c r="V2" s="74"/>
      <c r="W2" s="74"/>
    </row>
    <row r="3" ht="18.75" customHeight="1" spans="1:23">
      <c r="A3" s="6" t="str">
        <f>"单位名称："&amp;"中共双江拉祜族佤族布朗族傣族自治县委员会机构编制委员会办公室"</f>
        <v>单位名称：中共双江拉祜族佤族布朗族傣族自治县委员会机构编制委员会办公室</v>
      </c>
      <c r="B3" s="143"/>
      <c r="C3" s="143"/>
      <c r="D3" s="143"/>
      <c r="E3" s="143"/>
      <c r="F3" s="143"/>
      <c r="G3" s="143"/>
      <c r="H3" s="76"/>
      <c r="I3" s="76"/>
      <c r="J3" s="76"/>
      <c r="K3" s="76"/>
      <c r="L3" s="76"/>
      <c r="M3" s="76"/>
      <c r="N3" s="8"/>
      <c r="O3" s="8"/>
      <c r="P3" s="8"/>
      <c r="Q3" s="76"/>
      <c r="U3" s="140"/>
      <c r="W3" s="32" t="s">
        <v>180</v>
      </c>
    </row>
    <row r="4" ht="18.75" customHeight="1" spans="1:23">
      <c r="A4" s="9" t="s">
        <v>193</v>
      </c>
      <c r="B4" s="9" t="s">
        <v>194</v>
      </c>
      <c r="C4" s="9" t="s">
        <v>195</v>
      </c>
      <c r="D4" s="9" t="s">
        <v>196</v>
      </c>
      <c r="E4" s="9" t="s">
        <v>197</v>
      </c>
      <c r="F4" s="9" t="s">
        <v>198</v>
      </c>
      <c r="G4" s="9" t="s">
        <v>199</v>
      </c>
      <c r="H4" s="144" t="s">
        <v>200</v>
      </c>
      <c r="I4" s="94" t="s">
        <v>200</v>
      </c>
      <c r="J4" s="94"/>
      <c r="K4" s="94"/>
      <c r="L4" s="94"/>
      <c r="M4" s="94"/>
      <c r="N4" s="12"/>
      <c r="O4" s="12"/>
      <c r="P4" s="12"/>
      <c r="Q4" s="79" t="s">
        <v>62</v>
      </c>
      <c r="R4" s="94" t="s">
        <v>78</v>
      </c>
      <c r="S4" s="94"/>
      <c r="T4" s="94"/>
      <c r="U4" s="94"/>
      <c r="V4" s="94"/>
      <c r="W4" s="148"/>
    </row>
    <row r="5" ht="18.75" customHeight="1" spans="1:23">
      <c r="A5" s="14"/>
      <c r="B5" s="139"/>
      <c r="C5" s="14"/>
      <c r="D5" s="14"/>
      <c r="E5" s="14"/>
      <c r="F5" s="14"/>
      <c r="G5" s="14"/>
      <c r="H5" s="113" t="s">
        <v>201</v>
      </c>
      <c r="I5" s="144" t="s">
        <v>59</v>
      </c>
      <c r="J5" s="94"/>
      <c r="K5" s="94"/>
      <c r="L5" s="94"/>
      <c r="M5" s="148"/>
      <c r="N5" s="11" t="s">
        <v>202</v>
      </c>
      <c r="O5" s="12"/>
      <c r="P5" s="13"/>
      <c r="Q5" s="9" t="s">
        <v>62</v>
      </c>
      <c r="R5" s="144" t="s">
        <v>78</v>
      </c>
      <c r="S5" s="79" t="s">
        <v>65</v>
      </c>
      <c r="T5" s="94" t="s">
        <v>78</v>
      </c>
      <c r="U5" s="79" t="s">
        <v>67</v>
      </c>
      <c r="V5" s="79" t="s">
        <v>68</v>
      </c>
      <c r="W5" s="151" t="s">
        <v>69</v>
      </c>
    </row>
    <row r="6" ht="18.75" customHeight="1" spans="1:23">
      <c r="A6" s="28"/>
      <c r="B6" s="28"/>
      <c r="C6" s="28"/>
      <c r="D6" s="28"/>
      <c r="E6" s="28"/>
      <c r="F6" s="28"/>
      <c r="G6" s="28"/>
      <c r="H6" s="28"/>
      <c r="I6" s="149" t="s">
        <v>203</v>
      </c>
      <c r="J6" s="9" t="s">
        <v>204</v>
      </c>
      <c r="K6" s="9" t="s">
        <v>205</v>
      </c>
      <c r="L6" s="9" t="s">
        <v>206</v>
      </c>
      <c r="M6" s="9" t="s">
        <v>207</v>
      </c>
      <c r="N6" s="9" t="s">
        <v>59</v>
      </c>
      <c r="O6" s="9" t="s">
        <v>60</v>
      </c>
      <c r="P6" s="9" t="s">
        <v>61</v>
      </c>
      <c r="Q6" s="28"/>
      <c r="R6" s="9" t="s">
        <v>58</v>
      </c>
      <c r="S6" s="9" t="s">
        <v>65</v>
      </c>
      <c r="T6" s="9" t="s">
        <v>208</v>
      </c>
      <c r="U6" s="9" t="s">
        <v>67</v>
      </c>
      <c r="V6" s="9" t="s">
        <v>68</v>
      </c>
      <c r="W6" s="9" t="s">
        <v>69</v>
      </c>
    </row>
    <row r="7" ht="18.75" customHeight="1" spans="1:23">
      <c r="A7" s="116"/>
      <c r="B7" s="116"/>
      <c r="C7" s="116"/>
      <c r="D7" s="116"/>
      <c r="E7" s="116"/>
      <c r="F7" s="116"/>
      <c r="G7" s="116"/>
      <c r="H7" s="116"/>
      <c r="I7" s="98"/>
      <c r="J7" s="16" t="s">
        <v>209</v>
      </c>
      <c r="K7" s="16" t="s">
        <v>205</v>
      </c>
      <c r="L7" s="16" t="s">
        <v>206</v>
      </c>
      <c r="M7" s="16" t="s">
        <v>207</v>
      </c>
      <c r="N7" s="16" t="s">
        <v>205</v>
      </c>
      <c r="O7" s="16" t="s">
        <v>206</v>
      </c>
      <c r="P7" s="16" t="s">
        <v>207</v>
      </c>
      <c r="Q7" s="16" t="s">
        <v>62</v>
      </c>
      <c r="R7" s="16" t="s">
        <v>58</v>
      </c>
      <c r="S7" s="16" t="s">
        <v>65</v>
      </c>
      <c r="T7" s="16" t="s">
        <v>208</v>
      </c>
      <c r="U7" s="16" t="s">
        <v>67</v>
      </c>
      <c r="V7" s="16" t="s">
        <v>68</v>
      </c>
      <c r="W7" s="16" t="s">
        <v>69</v>
      </c>
    </row>
    <row r="8" ht="18.75" customHeight="1" spans="1:23">
      <c r="A8" s="145">
        <v>1</v>
      </c>
      <c r="B8" s="145">
        <v>2</v>
      </c>
      <c r="C8" s="145">
        <v>3</v>
      </c>
      <c r="D8" s="145">
        <v>4</v>
      </c>
      <c r="E8" s="145">
        <v>5</v>
      </c>
      <c r="F8" s="145">
        <v>6</v>
      </c>
      <c r="G8" s="145">
        <v>7</v>
      </c>
      <c r="H8" s="145">
        <v>8</v>
      </c>
      <c r="I8" s="145">
        <v>9</v>
      </c>
      <c r="J8" s="145">
        <v>10</v>
      </c>
      <c r="K8" s="145">
        <v>11</v>
      </c>
      <c r="L8" s="145">
        <v>12</v>
      </c>
      <c r="M8" s="145">
        <v>13</v>
      </c>
      <c r="N8" s="145">
        <v>14</v>
      </c>
      <c r="O8" s="145">
        <v>15</v>
      </c>
      <c r="P8" s="145">
        <v>16</v>
      </c>
      <c r="Q8" s="145">
        <v>17</v>
      </c>
      <c r="R8" s="145">
        <v>18</v>
      </c>
      <c r="S8" s="145">
        <v>19</v>
      </c>
      <c r="T8" s="145">
        <v>20</v>
      </c>
      <c r="U8" s="145">
        <v>21</v>
      </c>
      <c r="V8" s="145">
        <v>22</v>
      </c>
      <c r="W8" s="145">
        <v>23</v>
      </c>
    </row>
    <row r="9" ht="18.75" customHeight="1" spans="1:23">
      <c r="A9" s="146" t="s">
        <v>71</v>
      </c>
      <c r="B9" s="146"/>
      <c r="C9" s="146"/>
      <c r="D9" s="146"/>
      <c r="E9" s="146"/>
      <c r="F9" s="146"/>
      <c r="G9" s="146"/>
      <c r="H9" s="23">
        <v>1776332.45</v>
      </c>
      <c r="I9" s="23">
        <v>1776332.45</v>
      </c>
      <c r="J9" s="23"/>
      <c r="K9" s="23"/>
      <c r="L9" s="23">
        <v>1776332.45</v>
      </c>
      <c r="M9" s="23"/>
      <c r="N9" s="23"/>
      <c r="O9" s="23"/>
      <c r="P9" s="23"/>
      <c r="Q9" s="23"/>
      <c r="R9" s="23"/>
      <c r="S9" s="23"/>
      <c r="T9" s="23"/>
      <c r="U9" s="23"/>
      <c r="V9" s="23"/>
      <c r="W9" s="23"/>
    </row>
    <row r="10" ht="18.75" customHeight="1" spans="1:23">
      <c r="A10" s="147" t="s">
        <v>71</v>
      </c>
      <c r="B10" s="20"/>
      <c r="C10" s="20"/>
      <c r="D10" s="20"/>
      <c r="E10" s="20"/>
      <c r="F10" s="20"/>
      <c r="G10" s="20"/>
      <c r="H10" s="23">
        <v>1776332.45</v>
      </c>
      <c r="I10" s="23">
        <v>1776332.45</v>
      </c>
      <c r="J10" s="150"/>
      <c r="K10" s="23"/>
      <c r="L10" s="23">
        <v>1776332.45</v>
      </c>
      <c r="M10" s="23"/>
      <c r="N10" s="23"/>
      <c r="O10" s="23"/>
      <c r="P10" s="23"/>
      <c r="Q10" s="23"/>
      <c r="R10" s="23"/>
      <c r="S10" s="23"/>
      <c r="T10" s="23"/>
      <c r="U10" s="23"/>
      <c r="V10" s="23"/>
      <c r="W10" s="23"/>
    </row>
    <row r="11" ht="18.75" customHeight="1" spans="1:23">
      <c r="A11" s="25"/>
      <c r="B11" s="20" t="s">
        <v>210</v>
      </c>
      <c r="C11" s="20" t="s">
        <v>211</v>
      </c>
      <c r="D11" s="20" t="s">
        <v>97</v>
      </c>
      <c r="E11" s="20" t="s">
        <v>89</v>
      </c>
      <c r="F11" s="20" t="s">
        <v>212</v>
      </c>
      <c r="G11" s="20" t="s">
        <v>213</v>
      </c>
      <c r="H11" s="23">
        <v>359244</v>
      </c>
      <c r="I11" s="23">
        <v>359244</v>
      </c>
      <c r="J11" s="150"/>
      <c r="K11" s="23"/>
      <c r="L11" s="23">
        <v>359244</v>
      </c>
      <c r="M11" s="23"/>
      <c r="N11" s="23"/>
      <c r="O11" s="23"/>
      <c r="P11" s="23"/>
      <c r="Q11" s="23"/>
      <c r="R11" s="23"/>
      <c r="S11" s="23"/>
      <c r="T11" s="23"/>
      <c r="U11" s="23"/>
      <c r="V11" s="23"/>
      <c r="W11" s="23"/>
    </row>
    <row r="12" ht="18.75" customHeight="1" spans="1:23">
      <c r="A12" s="25"/>
      <c r="B12" s="20" t="s">
        <v>214</v>
      </c>
      <c r="C12" s="20" t="s">
        <v>215</v>
      </c>
      <c r="D12" s="20" t="s">
        <v>97</v>
      </c>
      <c r="E12" s="20" t="s">
        <v>89</v>
      </c>
      <c r="F12" s="20" t="s">
        <v>212</v>
      </c>
      <c r="G12" s="20" t="s">
        <v>213</v>
      </c>
      <c r="H12" s="23">
        <v>66780</v>
      </c>
      <c r="I12" s="23">
        <v>66780</v>
      </c>
      <c r="J12" s="150"/>
      <c r="K12" s="23"/>
      <c r="L12" s="23">
        <v>66780</v>
      </c>
      <c r="M12" s="23"/>
      <c r="N12" s="23"/>
      <c r="O12" s="23"/>
      <c r="P12" s="23"/>
      <c r="Q12" s="23"/>
      <c r="R12" s="23"/>
      <c r="S12" s="23"/>
      <c r="T12" s="23"/>
      <c r="U12" s="23"/>
      <c r="V12" s="23"/>
      <c r="W12" s="23"/>
    </row>
    <row r="13" ht="18.75" customHeight="1" spans="1:23">
      <c r="A13" s="25"/>
      <c r="B13" s="20" t="s">
        <v>210</v>
      </c>
      <c r="C13" s="20" t="s">
        <v>211</v>
      </c>
      <c r="D13" s="20" t="s">
        <v>97</v>
      </c>
      <c r="E13" s="20" t="s">
        <v>89</v>
      </c>
      <c r="F13" s="20" t="s">
        <v>216</v>
      </c>
      <c r="G13" s="20" t="s">
        <v>217</v>
      </c>
      <c r="H13" s="23">
        <v>488004</v>
      </c>
      <c r="I13" s="23">
        <v>488004</v>
      </c>
      <c r="J13" s="150"/>
      <c r="K13" s="23"/>
      <c r="L13" s="23">
        <v>488004</v>
      </c>
      <c r="M13" s="23"/>
      <c r="N13" s="23"/>
      <c r="O13" s="23"/>
      <c r="P13" s="23"/>
      <c r="Q13" s="23"/>
      <c r="R13" s="23"/>
      <c r="S13" s="23"/>
      <c r="T13" s="23"/>
      <c r="U13" s="23"/>
      <c r="V13" s="23"/>
      <c r="W13" s="23"/>
    </row>
    <row r="14" ht="18.75" customHeight="1" spans="1:23">
      <c r="A14" s="25"/>
      <c r="B14" s="20" t="s">
        <v>214</v>
      </c>
      <c r="C14" s="20" t="s">
        <v>215</v>
      </c>
      <c r="D14" s="20" t="s">
        <v>97</v>
      </c>
      <c r="E14" s="20" t="s">
        <v>89</v>
      </c>
      <c r="F14" s="20" t="s">
        <v>216</v>
      </c>
      <c r="G14" s="20" t="s">
        <v>217</v>
      </c>
      <c r="H14" s="23">
        <v>15120</v>
      </c>
      <c r="I14" s="23">
        <v>15120</v>
      </c>
      <c r="J14" s="150"/>
      <c r="K14" s="23"/>
      <c r="L14" s="23">
        <v>15120</v>
      </c>
      <c r="M14" s="23"/>
      <c r="N14" s="23"/>
      <c r="O14" s="23"/>
      <c r="P14" s="23"/>
      <c r="Q14" s="23"/>
      <c r="R14" s="23"/>
      <c r="S14" s="23"/>
      <c r="T14" s="23"/>
      <c r="U14" s="23"/>
      <c r="V14" s="23"/>
      <c r="W14" s="23"/>
    </row>
    <row r="15" ht="18.75" customHeight="1" spans="1:23">
      <c r="A15" s="25"/>
      <c r="B15" s="20" t="s">
        <v>218</v>
      </c>
      <c r="C15" s="20" t="s">
        <v>219</v>
      </c>
      <c r="D15" s="20" t="s">
        <v>97</v>
      </c>
      <c r="E15" s="20" t="s">
        <v>89</v>
      </c>
      <c r="F15" s="20" t="s">
        <v>220</v>
      </c>
      <c r="G15" s="20" t="s">
        <v>221</v>
      </c>
      <c r="H15" s="23">
        <v>152880</v>
      </c>
      <c r="I15" s="23">
        <v>152880</v>
      </c>
      <c r="J15" s="150"/>
      <c r="K15" s="23"/>
      <c r="L15" s="23">
        <v>152880</v>
      </c>
      <c r="M15" s="23"/>
      <c r="N15" s="23"/>
      <c r="O15" s="23"/>
      <c r="P15" s="23"/>
      <c r="Q15" s="23"/>
      <c r="R15" s="23"/>
      <c r="S15" s="23"/>
      <c r="T15" s="23"/>
      <c r="U15" s="23"/>
      <c r="V15" s="23"/>
      <c r="W15" s="23"/>
    </row>
    <row r="16" ht="18.75" customHeight="1" spans="1:23">
      <c r="A16" s="25"/>
      <c r="B16" s="20" t="s">
        <v>210</v>
      </c>
      <c r="C16" s="20" t="s">
        <v>211</v>
      </c>
      <c r="D16" s="20" t="s">
        <v>97</v>
      </c>
      <c r="E16" s="20" t="s">
        <v>89</v>
      </c>
      <c r="F16" s="20" t="s">
        <v>220</v>
      </c>
      <c r="G16" s="20" t="s">
        <v>221</v>
      </c>
      <c r="H16" s="23">
        <v>29937</v>
      </c>
      <c r="I16" s="23">
        <v>29937</v>
      </c>
      <c r="J16" s="150"/>
      <c r="K16" s="23"/>
      <c r="L16" s="23">
        <v>29937</v>
      </c>
      <c r="M16" s="23"/>
      <c r="N16" s="23"/>
      <c r="O16" s="23"/>
      <c r="P16" s="23"/>
      <c r="Q16" s="23"/>
      <c r="R16" s="23"/>
      <c r="S16" s="23"/>
      <c r="T16" s="23"/>
      <c r="U16" s="23"/>
      <c r="V16" s="23"/>
      <c r="W16" s="23"/>
    </row>
    <row r="17" ht="18.75" customHeight="1" spans="1:23">
      <c r="A17" s="25"/>
      <c r="B17" s="20" t="s">
        <v>214</v>
      </c>
      <c r="C17" s="20" t="s">
        <v>215</v>
      </c>
      <c r="D17" s="20" t="s">
        <v>97</v>
      </c>
      <c r="E17" s="20" t="s">
        <v>89</v>
      </c>
      <c r="F17" s="20" t="s">
        <v>222</v>
      </c>
      <c r="G17" s="20" t="s">
        <v>223</v>
      </c>
      <c r="H17" s="23">
        <v>55080</v>
      </c>
      <c r="I17" s="23">
        <v>55080</v>
      </c>
      <c r="J17" s="150"/>
      <c r="K17" s="23"/>
      <c r="L17" s="23">
        <v>55080</v>
      </c>
      <c r="M17" s="23"/>
      <c r="N17" s="23"/>
      <c r="O17" s="23"/>
      <c r="P17" s="23"/>
      <c r="Q17" s="23"/>
      <c r="R17" s="23"/>
      <c r="S17" s="23"/>
      <c r="T17" s="23"/>
      <c r="U17" s="23"/>
      <c r="V17" s="23"/>
      <c r="W17" s="23"/>
    </row>
    <row r="18" ht="18.75" customHeight="1" spans="1:23">
      <c r="A18" s="25"/>
      <c r="B18" s="20" t="s">
        <v>214</v>
      </c>
      <c r="C18" s="20" t="s">
        <v>215</v>
      </c>
      <c r="D18" s="20" t="s">
        <v>97</v>
      </c>
      <c r="E18" s="20" t="s">
        <v>89</v>
      </c>
      <c r="F18" s="20" t="s">
        <v>222</v>
      </c>
      <c r="G18" s="20" t="s">
        <v>223</v>
      </c>
      <c r="H18" s="23">
        <v>24960</v>
      </c>
      <c r="I18" s="23">
        <v>24960</v>
      </c>
      <c r="J18" s="150"/>
      <c r="K18" s="23"/>
      <c r="L18" s="23">
        <v>24960</v>
      </c>
      <c r="M18" s="23"/>
      <c r="N18" s="23"/>
      <c r="O18" s="23"/>
      <c r="P18" s="23"/>
      <c r="Q18" s="23"/>
      <c r="R18" s="23"/>
      <c r="S18" s="23"/>
      <c r="T18" s="23"/>
      <c r="U18" s="23"/>
      <c r="V18" s="23"/>
      <c r="W18" s="23"/>
    </row>
    <row r="19" ht="18.75" customHeight="1" spans="1:23">
      <c r="A19" s="25"/>
      <c r="B19" s="20" t="s">
        <v>224</v>
      </c>
      <c r="C19" s="20" t="s">
        <v>225</v>
      </c>
      <c r="D19" s="20" t="s">
        <v>97</v>
      </c>
      <c r="E19" s="20" t="s">
        <v>89</v>
      </c>
      <c r="F19" s="20" t="s">
        <v>222</v>
      </c>
      <c r="G19" s="20" t="s">
        <v>223</v>
      </c>
      <c r="H19" s="23">
        <v>36000</v>
      </c>
      <c r="I19" s="23">
        <v>36000</v>
      </c>
      <c r="J19" s="150"/>
      <c r="K19" s="23"/>
      <c r="L19" s="23">
        <v>36000</v>
      </c>
      <c r="M19" s="23"/>
      <c r="N19" s="23"/>
      <c r="O19" s="23"/>
      <c r="P19" s="23"/>
      <c r="Q19" s="23"/>
      <c r="R19" s="23"/>
      <c r="S19" s="23"/>
      <c r="T19" s="23"/>
      <c r="U19" s="23"/>
      <c r="V19" s="23"/>
      <c r="W19" s="23"/>
    </row>
    <row r="20" ht="18.75" customHeight="1" spans="1:23">
      <c r="A20" s="25"/>
      <c r="B20" s="20" t="s">
        <v>226</v>
      </c>
      <c r="C20" s="20" t="s">
        <v>227</v>
      </c>
      <c r="D20" s="20" t="s">
        <v>102</v>
      </c>
      <c r="E20" s="20" t="s">
        <v>103</v>
      </c>
      <c r="F20" s="20" t="s">
        <v>228</v>
      </c>
      <c r="G20" s="20" t="s">
        <v>229</v>
      </c>
      <c r="H20" s="23">
        <v>175744.8</v>
      </c>
      <c r="I20" s="23">
        <v>175744.8</v>
      </c>
      <c r="J20" s="150"/>
      <c r="K20" s="23"/>
      <c r="L20" s="23">
        <v>175744.8</v>
      </c>
      <c r="M20" s="23"/>
      <c r="N20" s="23"/>
      <c r="O20" s="23"/>
      <c r="P20" s="23"/>
      <c r="Q20" s="23"/>
      <c r="R20" s="23"/>
      <c r="S20" s="23"/>
      <c r="T20" s="23"/>
      <c r="U20" s="23"/>
      <c r="V20" s="23"/>
      <c r="W20" s="23"/>
    </row>
    <row r="21" ht="18.75" customHeight="1" spans="1:23">
      <c r="A21" s="25"/>
      <c r="B21" s="20" t="s">
        <v>226</v>
      </c>
      <c r="C21" s="20" t="s">
        <v>227</v>
      </c>
      <c r="D21" s="20" t="s">
        <v>104</v>
      </c>
      <c r="E21" s="20" t="s">
        <v>105</v>
      </c>
      <c r="F21" s="20" t="s">
        <v>230</v>
      </c>
      <c r="G21" s="20" t="s">
        <v>231</v>
      </c>
      <c r="H21" s="23"/>
      <c r="I21" s="23"/>
      <c r="J21" s="150"/>
      <c r="K21" s="23"/>
      <c r="L21" s="23"/>
      <c r="M21" s="23"/>
      <c r="N21" s="23"/>
      <c r="O21" s="23"/>
      <c r="P21" s="23"/>
      <c r="Q21" s="23"/>
      <c r="R21" s="23"/>
      <c r="S21" s="23"/>
      <c r="T21" s="23"/>
      <c r="U21" s="23"/>
      <c r="V21" s="23"/>
      <c r="W21" s="23"/>
    </row>
    <row r="22" ht="18.75" customHeight="1" spans="1:23">
      <c r="A22" s="25"/>
      <c r="B22" s="20" t="s">
        <v>226</v>
      </c>
      <c r="C22" s="20" t="s">
        <v>227</v>
      </c>
      <c r="D22" s="20" t="s">
        <v>119</v>
      </c>
      <c r="E22" s="20" t="s">
        <v>120</v>
      </c>
      <c r="F22" s="20" t="s">
        <v>232</v>
      </c>
      <c r="G22" s="20" t="s">
        <v>233</v>
      </c>
      <c r="H22" s="23">
        <v>11497.74</v>
      </c>
      <c r="I22" s="23">
        <v>11497.74</v>
      </c>
      <c r="J22" s="150"/>
      <c r="K22" s="23"/>
      <c r="L22" s="23">
        <v>11497.74</v>
      </c>
      <c r="M22" s="23"/>
      <c r="N22" s="23"/>
      <c r="O22" s="23"/>
      <c r="P22" s="23"/>
      <c r="Q22" s="23"/>
      <c r="R22" s="23"/>
      <c r="S22" s="23"/>
      <c r="T22" s="23"/>
      <c r="U22" s="23"/>
      <c r="V22" s="23"/>
      <c r="W22" s="23"/>
    </row>
    <row r="23" ht="18.75" customHeight="1" spans="1:23">
      <c r="A23" s="25"/>
      <c r="B23" s="20" t="s">
        <v>226</v>
      </c>
      <c r="C23" s="20" t="s">
        <v>227</v>
      </c>
      <c r="D23" s="20" t="s">
        <v>117</v>
      </c>
      <c r="E23" s="20" t="s">
        <v>118</v>
      </c>
      <c r="F23" s="20" t="s">
        <v>232</v>
      </c>
      <c r="G23" s="20" t="s">
        <v>233</v>
      </c>
      <c r="H23" s="23">
        <v>55634.54</v>
      </c>
      <c r="I23" s="23">
        <v>55634.54</v>
      </c>
      <c r="J23" s="150"/>
      <c r="K23" s="23"/>
      <c r="L23" s="23">
        <v>55634.54</v>
      </c>
      <c r="M23" s="23"/>
      <c r="N23" s="23"/>
      <c r="O23" s="23"/>
      <c r="P23" s="23"/>
      <c r="Q23" s="23"/>
      <c r="R23" s="23"/>
      <c r="S23" s="23"/>
      <c r="T23" s="23"/>
      <c r="U23" s="23"/>
      <c r="V23" s="23"/>
      <c r="W23" s="23"/>
    </row>
    <row r="24" ht="18.75" customHeight="1" spans="1:23">
      <c r="A24" s="25"/>
      <c r="B24" s="20" t="s">
        <v>226</v>
      </c>
      <c r="C24" s="20" t="s">
        <v>227</v>
      </c>
      <c r="D24" s="20" t="s">
        <v>121</v>
      </c>
      <c r="E24" s="20" t="s">
        <v>122</v>
      </c>
      <c r="F24" s="20" t="s">
        <v>234</v>
      </c>
      <c r="G24" s="20" t="s">
        <v>235</v>
      </c>
      <c r="H24" s="23">
        <v>1560</v>
      </c>
      <c r="I24" s="23">
        <v>1560</v>
      </c>
      <c r="J24" s="150"/>
      <c r="K24" s="23"/>
      <c r="L24" s="23">
        <v>1560</v>
      </c>
      <c r="M24" s="23"/>
      <c r="N24" s="23"/>
      <c r="O24" s="23"/>
      <c r="P24" s="23"/>
      <c r="Q24" s="23"/>
      <c r="R24" s="23"/>
      <c r="S24" s="23"/>
      <c r="T24" s="23"/>
      <c r="U24" s="23"/>
      <c r="V24" s="23"/>
      <c r="W24" s="23"/>
    </row>
    <row r="25" ht="18.75" customHeight="1" spans="1:23">
      <c r="A25" s="25"/>
      <c r="B25" s="20" t="s">
        <v>226</v>
      </c>
      <c r="C25" s="20" t="s">
        <v>227</v>
      </c>
      <c r="D25" s="20" t="s">
        <v>121</v>
      </c>
      <c r="E25" s="20" t="s">
        <v>122</v>
      </c>
      <c r="F25" s="20" t="s">
        <v>234</v>
      </c>
      <c r="G25" s="20" t="s">
        <v>235</v>
      </c>
      <c r="H25" s="23"/>
      <c r="I25" s="23"/>
      <c r="J25" s="150"/>
      <c r="K25" s="23"/>
      <c r="L25" s="23"/>
      <c r="M25" s="23"/>
      <c r="N25" s="23"/>
      <c r="O25" s="23"/>
      <c r="P25" s="23"/>
      <c r="Q25" s="23"/>
      <c r="R25" s="23"/>
      <c r="S25" s="23"/>
      <c r="T25" s="23"/>
      <c r="U25" s="23"/>
      <c r="V25" s="23"/>
      <c r="W25" s="23"/>
    </row>
    <row r="26" ht="18.75" customHeight="1" spans="1:23">
      <c r="A26" s="25"/>
      <c r="B26" s="20" t="s">
        <v>226</v>
      </c>
      <c r="C26" s="20" t="s">
        <v>227</v>
      </c>
      <c r="D26" s="20" t="s">
        <v>112</v>
      </c>
      <c r="E26" s="20" t="s">
        <v>111</v>
      </c>
      <c r="F26" s="20" t="s">
        <v>236</v>
      </c>
      <c r="G26" s="20" t="s">
        <v>237</v>
      </c>
      <c r="H26" s="23">
        <v>1735.36</v>
      </c>
      <c r="I26" s="23">
        <v>1735.36</v>
      </c>
      <c r="J26" s="150"/>
      <c r="K26" s="23"/>
      <c r="L26" s="23">
        <v>1735.36</v>
      </c>
      <c r="M26" s="23"/>
      <c r="N26" s="23"/>
      <c r="O26" s="23"/>
      <c r="P26" s="23"/>
      <c r="Q26" s="23"/>
      <c r="R26" s="23"/>
      <c r="S26" s="23"/>
      <c r="T26" s="23"/>
      <c r="U26" s="23"/>
      <c r="V26" s="23"/>
      <c r="W26" s="23"/>
    </row>
    <row r="27" ht="18.75" customHeight="1" spans="1:23">
      <c r="A27" s="25"/>
      <c r="B27" s="20" t="s">
        <v>226</v>
      </c>
      <c r="C27" s="20" t="s">
        <v>227</v>
      </c>
      <c r="D27" s="20" t="s">
        <v>123</v>
      </c>
      <c r="E27" s="20" t="s">
        <v>124</v>
      </c>
      <c r="F27" s="20" t="s">
        <v>236</v>
      </c>
      <c r="G27" s="20" t="s">
        <v>237</v>
      </c>
      <c r="H27" s="23">
        <v>2280</v>
      </c>
      <c r="I27" s="23">
        <v>2280</v>
      </c>
      <c r="J27" s="150"/>
      <c r="K27" s="23"/>
      <c r="L27" s="23">
        <v>2280</v>
      </c>
      <c r="M27" s="23"/>
      <c r="N27" s="23"/>
      <c r="O27" s="23"/>
      <c r="P27" s="23"/>
      <c r="Q27" s="23"/>
      <c r="R27" s="23"/>
      <c r="S27" s="23"/>
      <c r="T27" s="23"/>
      <c r="U27" s="23"/>
      <c r="V27" s="23"/>
      <c r="W27" s="23"/>
    </row>
    <row r="28" ht="18.75" customHeight="1" spans="1:23">
      <c r="A28" s="25"/>
      <c r="B28" s="20" t="s">
        <v>226</v>
      </c>
      <c r="C28" s="20" t="s">
        <v>227</v>
      </c>
      <c r="D28" s="20" t="s">
        <v>123</v>
      </c>
      <c r="E28" s="20" t="s">
        <v>124</v>
      </c>
      <c r="F28" s="20" t="s">
        <v>236</v>
      </c>
      <c r="G28" s="20" t="s">
        <v>237</v>
      </c>
      <c r="H28" s="23">
        <v>252</v>
      </c>
      <c r="I28" s="23">
        <v>252</v>
      </c>
      <c r="J28" s="150"/>
      <c r="K28" s="23"/>
      <c r="L28" s="23">
        <v>252</v>
      </c>
      <c r="M28" s="23"/>
      <c r="N28" s="23"/>
      <c r="O28" s="23"/>
      <c r="P28" s="23"/>
      <c r="Q28" s="23"/>
      <c r="R28" s="23"/>
      <c r="S28" s="23"/>
      <c r="T28" s="23"/>
      <c r="U28" s="23"/>
      <c r="V28" s="23"/>
      <c r="W28" s="23"/>
    </row>
    <row r="29" ht="18.75" customHeight="1" spans="1:23">
      <c r="A29" s="25"/>
      <c r="B29" s="20" t="s">
        <v>226</v>
      </c>
      <c r="C29" s="20" t="s">
        <v>227</v>
      </c>
      <c r="D29" s="20" t="s">
        <v>123</v>
      </c>
      <c r="E29" s="20" t="s">
        <v>124</v>
      </c>
      <c r="F29" s="20" t="s">
        <v>236</v>
      </c>
      <c r="G29" s="20" t="s">
        <v>237</v>
      </c>
      <c r="H29" s="23">
        <v>1891.05</v>
      </c>
      <c r="I29" s="23">
        <v>1891.05</v>
      </c>
      <c r="J29" s="150"/>
      <c r="K29" s="23"/>
      <c r="L29" s="23">
        <v>1891.05</v>
      </c>
      <c r="M29" s="23"/>
      <c r="N29" s="23"/>
      <c r="O29" s="23"/>
      <c r="P29" s="23"/>
      <c r="Q29" s="23"/>
      <c r="R29" s="23"/>
      <c r="S29" s="23"/>
      <c r="T29" s="23"/>
      <c r="U29" s="23"/>
      <c r="V29" s="23"/>
      <c r="W29" s="23"/>
    </row>
    <row r="30" ht="18.75" customHeight="1" spans="1:23">
      <c r="A30" s="25"/>
      <c r="B30" s="20" t="s">
        <v>238</v>
      </c>
      <c r="C30" s="20" t="s">
        <v>130</v>
      </c>
      <c r="D30" s="20" t="s">
        <v>129</v>
      </c>
      <c r="E30" s="20" t="s">
        <v>130</v>
      </c>
      <c r="F30" s="20" t="s">
        <v>239</v>
      </c>
      <c r="G30" s="20" t="s">
        <v>130</v>
      </c>
      <c r="H30" s="23">
        <v>131808.6</v>
      </c>
      <c r="I30" s="23">
        <v>131808.6</v>
      </c>
      <c r="J30" s="150"/>
      <c r="K30" s="23"/>
      <c r="L30" s="23">
        <v>131808.6</v>
      </c>
      <c r="M30" s="23"/>
      <c r="N30" s="23"/>
      <c r="O30" s="23"/>
      <c r="P30" s="23"/>
      <c r="Q30" s="23"/>
      <c r="R30" s="23"/>
      <c r="S30" s="23"/>
      <c r="T30" s="23"/>
      <c r="U30" s="23"/>
      <c r="V30" s="23"/>
      <c r="W30" s="23"/>
    </row>
    <row r="31" ht="18.75" customHeight="1" spans="1:23">
      <c r="A31" s="25"/>
      <c r="B31" s="20" t="s">
        <v>240</v>
      </c>
      <c r="C31" s="20" t="s">
        <v>241</v>
      </c>
      <c r="D31" s="20" t="s">
        <v>97</v>
      </c>
      <c r="E31" s="20" t="s">
        <v>89</v>
      </c>
      <c r="F31" s="20" t="s">
        <v>242</v>
      </c>
      <c r="G31" s="20" t="s">
        <v>243</v>
      </c>
      <c r="H31" s="23">
        <v>20400</v>
      </c>
      <c r="I31" s="23">
        <v>20400</v>
      </c>
      <c r="J31" s="150"/>
      <c r="K31" s="23"/>
      <c r="L31" s="23">
        <v>20400</v>
      </c>
      <c r="M31" s="23"/>
      <c r="N31" s="23"/>
      <c r="O31" s="23"/>
      <c r="P31" s="23"/>
      <c r="Q31" s="23"/>
      <c r="R31" s="23"/>
      <c r="S31" s="23"/>
      <c r="T31" s="23"/>
      <c r="U31" s="23"/>
      <c r="V31" s="23"/>
      <c r="W31" s="23"/>
    </row>
    <row r="32" ht="18.75" customHeight="1" spans="1:23">
      <c r="A32" s="25"/>
      <c r="B32" s="20" t="s">
        <v>240</v>
      </c>
      <c r="C32" s="20" t="s">
        <v>241</v>
      </c>
      <c r="D32" s="20" t="s">
        <v>97</v>
      </c>
      <c r="E32" s="20" t="s">
        <v>89</v>
      </c>
      <c r="F32" s="20" t="s">
        <v>244</v>
      </c>
      <c r="G32" s="20" t="s">
        <v>245</v>
      </c>
      <c r="H32" s="23">
        <v>20000</v>
      </c>
      <c r="I32" s="23">
        <v>20000</v>
      </c>
      <c r="J32" s="150"/>
      <c r="K32" s="23"/>
      <c r="L32" s="23">
        <v>20000</v>
      </c>
      <c r="M32" s="23"/>
      <c r="N32" s="23"/>
      <c r="O32" s="23"/>
      <c r="P32" s="23"/>
      <c r="Q32" s="23"/>
      <c r="R32" s="23"/>
      <c r="S32" s="23"/>
      <c r="T32" s="23"/>
      <c r="U32" s="23"/>
      <c r="V32" s="23"/>
      <c r="W32" s="23"/>
    </row>
    <row r="33" ht="18.75" customHeight="1" spans="1:23">
      <c r="A33" s="25"/>
      <c r="B33" s="20" t="s">
        <v>246</v>
      </c>
      <c r="C33" s="20" t="s">
        <v>185</v>
      </c>
      <c r="D33" s="20" t="s">
        <v>97</v>
      </c>
      <c r="E33" s="20" t="s">
        <v>89</v>
      </c>
      <c r="F33" s="20" t="s">
        <v>247</v>
      </c>
      <c r="G33" s="20" t="s">
        <v>185</v>
      </c>
      <c r="H33" s="23">
        <v>3000</v>
      </c>
      <c r="I33" s="23">
        <v>3000</v>
      </c>
      <c r="J33" s="150"/>
      <c r="K33" s="23"/>
      <c r="L33" s="23">
        <v>3000</v>
      </c>
      <c r="M33" s="23"/>
      <c r="N33" s="23"/>
      <c r="O33" s="23"/>
      <c r="P33" s="23"/>
      <c r="Q33" s="23"/>
      <c r="R33" s="23"/>
      <c r="S33" s="23"/>
      <c r="T33" s="23"/>
      <c r="U33" s="23"/>
      <c r="V33" s="23"/>
      <c r="W33" s="23"/>
    </row>
    <row r="34" ht="18.75" customHeight="1" spans="1:23">
      <c r="A34" s="25"/>
      <c r="B34" s="20" t="s">
        <v>248</v>
      </c>
      <c r="C34" s="20" t="s">
        <v>249</v>
      </c>
      <c r="D34" s="20" t="s">
        <v>100</v>
      </c>
      <c r="E34" s="20" t="s">
        <v>101</v>
      </c>
      <c r="F34" s="20" t="s">
        <v>250</v>
      </c>
      <c r="G34" s="20" t="s">
        <v>251</v>
      </c>
      <c r="H34" s="23">
        <v>400</v>
      </c>
      <c r="I34" s="23">
        <v>400</v>
      </c>
      <c r="J34" s="150"/>
      <c r="K34" s="23"/>
      <c r="L34" s="23">
        <v>400</v>
      </c>
      <c r="M34" s="23"/>
      <c r="N34" s="23"/>
      <c r="O34" s="23"/>
      <c r="P34" s="23"/>
      <c r="Q34" s="23"/>
      <c r="R34" s="23"/>
      <c r="S34" s="23"/>
      <c r="T34" s="23"/>
      <c r="U34" s="23"/>
      <c r="V34" s="23"/>
      <c r="W34" s="23"/>
    </row>
    <row r="35" ht="18.75" customHeight="1" spans="1:23">
      <c r="A35" s="25"/>
      <c r="B35" s="20" t="s">
        <v>252</v>
      </c>
      <c r="C35" s="20" t="s">
        <v>253</v>
      </c>
      <c r="D35" s="20" t="s">
        <v>97</v>
      </c>
      <c r="E35" s="20" t="s">
        <v>89</v>
      </c>
      <c r="F35" s="20" t="s">
        <v>254</v>
      </c>
      <c r="G35" s="20" t="s">
        <v>253</v>
      </c>
      <c r="H35" s="23">
        <v>8520.48</v>
      </c>
      <c r="I35" s="23">
        <v>8520.48</v>
      </c>
      <c r="J35" s="150"/>
      <c r="K35" s="23"/>
      <c r="L35" s="23">
        <v>8520.48</v>
      </c>
      <c r="M35" s="23"/>
      <c r="N35" s="23"/>
      <c r="O35" s="23"/>
      <c r="P35" s="23"/>
      <c r="Q35" s="23"/>
      <c r="R35" s="23"/>
      <c r="S35" s="23"/>
      <c r="T35" s="23"/>
      <c r="U35" s="23"/>
      <c r="V35" s="23"/>
      <c r="W35" s="23"/>
    </row>
    <row r="36" ht="18.75" customHeight="1" spans="1:23">
      <c r="A36" s="25"/>
      <c r="B36" s="20" t="s">
        <v>255</v>
      </c>
      <c r="C36" s="20" t="s">
        <v>256</v>
      </c>
      <c r="D36" s="20" t="s">
        <v>97</v>
      </c>
      <c r="E36" s="20" t="s">
        <v>89</v>
      </c>
      <c r="F36" s="20" t="s">
        <v>257</v>
      </c>
      <c r="G36" s="20" t="s">
        <v>258</v>
      </c>
      <c r="H36" s="23">
        <v>76200</v>
      </c>
      <c r="I36" s="23">
        <v>76200</v>
      </c>
      <c r="J36" s="150"/>
      <c r="K36" s="23"/>
      <c r="L36" s="23">
        <v>76200</v>
      </c>
      <c r="M36" s="23"/>
      <c r="N36" s="23"/>
      <c r="O36" s="23"/>
      <c r="P36" s="23"/>
      <c r="Q36" s="23"/>
      <c r="R36" s="23"/>
      <c r="S36" s="23"/>
      <c r="T36" s="23"/>
      <c r="U36" s="23"/>
      <c r="V36" s="23"/>
      <c r="W36" s="23"/>
    </row>
    <row r="37" ht="18.75" customHeight="1" spans="1:23">
      <c r="A37" s="25"/>
      <c r="B37" s="20" t="s">
        <v>259</v>
      </c>
      <c r="C37" s="20" t="s">
        <v>260</v>
      </c>
      <c r="D37" s="20" t="s">
        <v>108</v>
      </c>
      <c r="E37" s="20" t="s">
        <v>109</v>
      </c>
      <c r="F37" s="20" t="s">
        <v>250</v>
      </c>
      <c r="G37" s="20" t="s">
        <v>251</v>
      </c>
      <c r="H37" s="23">
        <v>15202.88</v>
      </c>
      <c r="I37" s="23">
        <v>15202.88</v>
      </c>
      <c r="J37" s="150"/>
      <c r="K37" s="23"/>
      <c r="L37" s="23">
        <v>15202.88</v>
      </c>
      <c r="M37" s="23"/>
      <c r="N37" s="23"/>
      <c r="O37" s="23"/>
      <c r="P37" s="23"/>
      <c r="Q37" s="23"/>
      <c r="R37" s="23"/>
      <c r="S37" s="23"/>
      <c r="T37" s="23"/>
      <c r="U37" s="23"/>
      <c r="V37" s="23"/>
      <c r="W37" s="23"/>
    </row>
    <row r="38" ht="18.75" customHeight="1" spans="1:23">
      <c r="A38" s="25"/>
      <c r="B38" s="20" t="s">
        <v>261</v>
      </c>
      <c r="C38" s="20" t="s">
        <v>262</v>
      </c>
      <c r="D38" s="20" t="s">
        <v>100</v>
      </c>
      <c r="E38" s="20" t="s">
        <v>101</v>
      </c>
      <c r="F38" s="20" t="s">
        <v>263</v>
      </c>
      <c r="G38" s="20" t="s">
        <v>264</v>
      </c>
      <c r="H38" s="23">
        <v>22200</v>
      </c>
      <c r="I38" s="23">
        <v>22200</v>
      </c>
      <c r="J38" s="150"/>
      <c r="K38" s="23"/>
      <c r="L38" s="23">
        <v>22200</v>
      </c>
      <c r="M38" s="23"/>
      <c r="N38" s="23"/>
      <c r="O38" s="23"/>
      <c r="P38" s="23"/>
      <c r="Q38" s="23"/>
      <c r="R38" s="23"/>
      <c r="S38" s="23"/>
      <c r="T38" s="23"/>
      <c r="U38" s="23"/>
      <c r="V38" s="23"/>
      <c r="W38" s="23"/>
    </row>
    <row r="39" ht="18.75" customHeight="1" spans="1:23">
      <c r="A39" s="22" t="s">
        <v>56</v>
      </c>
      <c r="B39" s="22"/>
      <c r="C39" s="22"/>
      <c r="D39" s="22"/>
      <c r="E39" s="22"/>
      <c r="F39" s="22"/>
      <c r="G39" s="22"/>
      <c r="H39" s="23">
        <v>1776332.45</v>
      </c>
      <c r="I39" s="23">
        <v>1776332.45</v>
      </c>
      <c r="J39" s="150"/>
      <c r="K39" s="23"/>
      <c r="L39" s="23">
        <v>1776332.45</v>
      </c>
      <c r="M39" s="23"/>
      <c r="N39" s="23"/>
      <c r="O39" s="23"/>
      <c r="P39" s="23"/>
      <c r="Q39" s="23"/>
      <c r="R39" s="23"/>
      <c r="S39" s="23"/>
      <c r="T39" s="23"/>
      <c r="U39" s="23"/>
      <c r="V39" s="23"/>
      <c r="W39" s="23"/>
    </row>
  </sheetData>
  <mergeCells count="30">
    <mergeCell ref="A2:W2"/>
    <mergeCell ref="A3:G3"/>
    <mergeCell ref="H4:W4"/>
    <mergeCell ref="I5:M5"/>
    <mergeCell ref="N5:P5"/>
    <mergeCell ref="R5:W5"/>
    <mergeCell ref="A39:G39"/>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W15"/>
  <sheetViews>
    <sheetView showZeros="0" topLeftCell="A6" workbookViewId="0">
      <selection activeCell="B38" sqref="B38"/>
    </sheetView>
  </sheetViews>
  <sheetFormatPr defaultColWidth="9.14285714285714" defaultRowHeight="14.25" customHeight="1"/>
  <cols>
    <col min="1" max="1" width="12.4190476190476" customWidth="1"/>
    <col min="2" max="2" width="33.7333333333333"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3.5" customHeight="1" spans="2:23">
      <c r="B1" s="133"/>
      <c r="E1" s="1"/>
      <c r="F1" s="1"/>
      <c r="G1" s="1"/>
      <c r="H1" s="1"/>
      <c r="I1" s="2"/>
      <c r="J1" s="2"/>
      <c r="K1" s="2"/>
      <c r="L1" s="2"/>
      <c r="M1" s="2"/>
      <c r="N1" s="2"/>
      <c r="O1" s="2"/>
      <c r="P1" s="2"/>
      <c r="Q1" s="2"/>
      <c r="U1" s="133"/>
      <c r="W1" s="34" t="s">
        <v>265</v>
      </c>
    </row>
    <row r="2" ht="41.25" customHeight="1" spans="1:23">
      <c r="A2" s="4" t="str">
        <f>"2025"&amp;"年部门项目支出预算表"</f>
        <v>2025年部门项目支出预算表</v>
      </c>
      <c r="B2" s="5"/>
      <c r="C2" s="5"/>
      <c r="D2" s="5"/>
      <c r="E2" s="5"/>
      <c r="F2" s="5"/>
      <c r="G2" s="5"/>
      <c r="H2" s="5"/>
      <c r="I2" s="5"/>
      <c r="J2" s="5"/>
      <c r="K2" s="5"/>
      <c r="L2" s="5"/>
      <c r="M2" s="5"/>
      <c r="N2" s="5"/>
      <c r="O2" s="5"/>
      <c r="P2" s="5"/>
      <c r="Q2" s="5"/>
      <c r="R2" s="5"/>
      <c r="S2" s="5"/>
      <c r="T2" s="5"/>
      <c r="U2" s="5"/>
      <c r="V2" s="5"/>
      <c r="W2" s="5"/>
    </row>
    <row r="3" ht="18.75" customHeight="1" spans="1:23">
      <c r="A3" s="6" t="str">
        <f>"单位名称："&amp;"中共双江拉祜族佤族布朗族傣族自治县委员会机构编制委员会办公室"</f>
        <v>单位名称：中共双江拉祜族佤族布朗族傣族自治县委员会机构编制委员会办公室</v>
      </c>
      <c r="B3" s="7"/>
      <c r="C3" s="7"/>
      <c r="D3" s="7"/>
      <c r="E3" s="7"/>
      <c r="F3" s="7"/>
      <c r="G3" s="7"/>
      <c r="H3" s="7"/>
      <c r="I3" s="8"/>
      <c r="J3" s="8"/>
      <c r="K3" s="8"/>
      <c r="L3" s="8"/>
      <c r="M3" s="8"/>
      <c r="N3" s="8"/>
      <c r="O3" s="8"/>
      <c r="P3" s="8"/>
      <c r="Q3" s="8"/>
      <c r="U3" s="133"/>
      <c r="W3" s="34" t="s">
        <v>180</v>
      </c>
    </row>
    <row r="4" ht="18.75" customHeight="1" spans="1:23">
      <c r="A4" s="9" t="s">
        <v>266</v>
      </c>
      <c r="B4" s="10" t="s">
        <v>194</v>
      </c>
      <c r="C4" s="9" t="s">
        <v>195</v>
      </c>
      <c r="D4" s="9" t="s">
        <v>267</v>
      </c>
      <c r="E4" s="10" t="s">
        <v>196</v>
      </c>
      <c r="F4" s="10" t="s">
        <v>197</v>
      </c>
      <c r="G4" s="10" t="s">
        <v>268</v>
      </c>
      <c r="H4" s="10" t="s">
        <v>269</v>
      </c>
      <c r="I4" s="27" t="s">
        <v>56</v>
      </c>
      <c r="J4" s="11" t="s">
        <v>270</v>
      </c>
      <c r="K4" s="12"/>
      <c r="L4" s="12"/>
      <c r="M4" s="13"/>
      <c r="N4" s="11" t="s">
        <v>202</v>
      </c>
      <c r="O4" s="12"/>
      <c r="P4" s="13"/>
      <c r="Q4" s="10" t="s">
        <v>62</v>
      </c>
      <c r="R4" s="11" t="s">
        <v>78</v>
      </c>
      <c r="S4" s="12"/>
      <c r="T4" s="12"/>
      <c r="U4" s="12"/>
      <c r="V4" s="12"/>
      <c r="W4" s="13"/>
    </row>
    <row r="5" ht="18.75" customHeight="1" spans="1:23">
      <c r="A5" s="14"/>
      <c r="B5" s="28"/>
      <c r="C5" s="14"/>
      <c r="D5" s="14"/>
      <c r="E5" s="15"/>
      <c r="F5" s="15"/>
      <c r="G5" s="15"/>
      <c r="H5" s="15"/>
      <c r="I5" s="28"/>
      <c r="J5" s="136" t="s">
        <v>59</v>
      </c>
      <c r="K5" s="137"/>
      <c r="L5" s="10" t="s">
        <v>60</v>
      </c>
      <c r="M5" s="10" t="s">
        <v>61</v>
      </c>
      <c r="N5" s="10" t="s">
        <v>59</v>
      </c>
      <c r="O5" s="10" t="s">
        <v>60</v>
      </c>
      <c r="P5" s="10" t="s">
        <v>61</v>
      </c>
      <c r="Q5" s="15"/>
      <c r="R5" s="10" t="s">
        <v>58</v>
      </c>
      <c r="S5" s="9" t="s">
        <v>65</v>
      </c>
      <c r="T5" s="9" t="s">
        <v>208</v>
      </c>
      <c r="U5" s="9" t="s">
        <v>67</v>
      </c>
      <c r="V5" s="9" t="s">
        <v>68</v>
      </c>
      <c r="W5" s="9" t="s">
        <v>69</v>
      </c>
    </row>
    <row r="6" ht="18.75" customHeight="1" spans="1:23">
      <c r="A6" s="28"/>
      <c r="B6" s="28"/>
      <c r="C6" s="28"/>
      <c r="D6" s="28"/>
      <c r="E6" s="28"/>
      <c r="F6" s="28"/>
      <c r="G6" s="28"/>
      <c r="H6" s="28"/>
      <c r="I6" s="28"/>
      <c r="J6" s="138" t="s">
        <v>58</v>
      </c>
      <c r="K6" s="99"/>
      <c r="L6" s="28"/>
      <c r="M6" s="28"/>
      <c r="N6" s="28"/>
      <c r="O6" s="28"/>
      <c r="P6" s="28"/>
      <c r="Q6" s="28"/>
      <c r="R6" s="28"/>
      <c r="S6" s="139"/>
      <c r="T6" s="139"/>
      <c r="U6" s="139"/>
      <c r="V6" s="139"/>
      <c r="W6" s="139"/>
    </row>
    <row r="7" ht="18.75" customHeight="1" spans="1:23">
      <c r="A7" s="16"/>
      <c r="B7" s="29"/>
      <c r="C7" s="16"/>
      <c r="D7" s="16"/>
      <c r="E7" s="17"/>
      <c r="F7" s="17"/>
      <c r="G7" s="17"/>
      <c r="H7" s="17"/>
      <c r="I7" s="29"/>
      <c r="J7" s="42" t="s">
        <v>58</v>
      </c>
      <c r="K7" s="42" t="s">
        <v>271</v>
      </c>
      <c r="L7" s="17"/>
      <c r="M7" s="17"/>
      <c r="N7" s="17"/>
      <c r="O7" s="17"/>
      <c r="P7" s="17"/>
      <c r="Q7" s="17"/>
      <c r="R7" s="17"/>
      <c r="S7" s="17"/>
      <c r="T7" s="17"/>
      <c r="U7" s="29"/>
      <c r="V7" s="17"/>
      <c r="W7" s="17"/>
    </row>
    <row r="8" ht="18.75" customHeight="1" spans="1:23">
      <c r="A8" s="134">
        <v>1</v>
      </c>
      <c r="B8" s="134">
        <v>2</v>
      </c>
      <c r="C8" s="134">
        <v>3</v>
      </c>
      <c r="D8" s="134">
        <v>4</v>
      </c>
      <c r="E8" s="134">
        <v>5</v>
      </c>
      <c r="F8" s="134">
        <v>6</v>
      </c>
      <c r="G8" s="134">
        <v>7</v>
      </c>
      <c r="H8" s="134">
        <v>8</v>
      </c>
      <c r="I8" s="134">
        <v>9</v>
      </c>
      <c r="J8" s="134">
        <v>10</v>
      </c>
      <c r="K8" s="134">
        <v>11</v>
      </c>
      <c r="L8" s="134">
        <v>12</v>
      </c>
      <c r="M8" s="134">
        <v>13</v>
      </c>
      <c r="N8" s="134">
        <v>14</v>
      </c>
      <c r="O8" s="134">
        <v>15</v>
      </c>
      <c r="P8" s="134">
        <v>16</v>
      </c>
      <c r="Q8" s="134">
        <v>17</v>
      </c>
      <c r="R8" s="134">
        <v>18</v>
      </c>
      <c r="S8" s="134">
        <v>19</v>
      </c>
      <c r="T8" s="134">
        <v>20</v>
      </c>
      <c r="U8" s="134">
        <v>21</v>
      </c>
      <c r="V8" s="134">
        <v>22</v>
      </c>
      <c r="W8" s="134">
        <v>23</v>
      </c>
    </row>
    <row r="9" ht="18.75" customHeight="1" spans="1:23">
      <c r="A9" s="20"/>
      <c r="B9" s="20"/>
      <c r="C9" s="20" t="s">
        <v>272</v>
      </c>
      <c r="D9" s="20"/>
      <c r="E9" s="20"/>
      <c r="F9" s="20"/>
      <c r="G9" s="20"/>
      <c r="H9" s="20"/>
      <c r="I9" s="23">
        <v>40000</v>
      </c>
      <c r="J9" s="23">
        <v>40000</v>
      </c>
      <c r="K9" s="23">
        <v>40000</v>
      </c>
      <c r="L9" s="23"/>
      <c r="M9" s="23"/>
      <c r="N9" s="23"/>
      <c r="O9" s="23"/>
      <c r="P9" s="23"/>
      <c r="Q9" s="23"/>
      <c r="R9" s="23"/>
      <c r="S9" s="23"/>
      <c r="T9" s="23"/>
      <c r="U9" s="23"/>
      <c r="V9" s="23"/>
      <c r="W9" s="23"/>
    </row>
    <row r="10" ht="18.75" customHeight="1" spans="1:23">
      <c r="A10" s="30" t="s">
        <v>273</v>
      </c>
      <c r="B10" s="30" t="s">
        <v>274</v>
      </c>
      <c r="C10" s="30" t="s">
        <v>272</v>
      </c>
      <c r="D10" s="30" t="s">
        <v>71</v>
      </c>
      <c r="E10" s="30" t="s">
        <v>92</v>
      </c>
      <c r="F10" s="30" t="s">
        <v>89</v>
      </c>
      <c r="G10" s="30" t="s">
        <v>242</v>
      </c>
      <c r="H10" s="30" t="s">
        <v>243</v>
      </c>
      <c r="I10" s="23">
        <v>40000</v>
      </c>
      <c r="J10" s="23">
        <v>40000</v>
      </c>
      <c r="K10" s="23">
        <v>40000</v>
      </c>
      <c r="L10" s="23"/>
      <c r="M10" s="23"/>
      <c r="N10" s="23"/>
      <c r="O10" s="23"/>
      <c r="P10" s="23"/>
      <c r="Q10" s="23"/>
      <c r="R10" s="23"/>
      <c r="S10" s="23"/>
      <c r="T10" s="23"/>
      <c r="U10" s="23"/>
      <c r="V10" s="23"/>
      <c r="W10" s="23"/>
    </row>
    <row r="11" ht="18.75" customHeight="1" spans="1:23">
      <c r="A11" s="25"/>
      <c r="B11" s="25"/>
      <c r="C11" s="20" t="s">
        <v>275</v>
      </c>
      <c r="D11" s="25"/>
      <c r="E11" s="25"/>
      <c r="F11" s="25"/>
      <c r="G11" s="25"/>
      <c r="H11" s="25"/>
      <c r="I11" s="23">
        <v>10000</v>
      </c>
      <c r="J11" s="23">
        <v>10000</v>
      </c>
      <c r="K11" s="23">
        <v>10000</v>
      </c>
      <c r="L11" s="23"/>
      <c r="M11" s="23"/>
      <c r="N11" s="23"/>
      <c r="O11" s="23"/>
      <c r="P11" s="23"/>
      <c r="Q11" s="23"/>
      <c r="R11" s="23"/>
      <c r="S11" s="23"/>
      <c r="T11" s="23"/>
      <c r="U11" s="23"/>
      <c r="V11" s="23"/>
      <c r="W11" s="23"/>
    </row>
    <row r="12" ht="18.75" customHeight="1" spans="1:23">
      <c r="A12" s="30" t="s">
        <v>273</v>
      </c>
      <c r="B12" s="30" t="s">
        <v>276</v>
      </c>
      <c r="C12" s="30" t="s">
        <v>275</v>
      </c>
      <c r="D12" s="30" t="s">
        <v>71</v>
      </c>
      <c r="E12" s="30" t="s">
        <v>88</v>
      </c>
      <c r="F12" s="30" t="s">
        <v>89</v>
      </c>
      <c r="G12" s="30" t="s">
        <v>242</v>
      </c>
      <c r="H12" s="30" t="s">
        <v>243</v>
      </c>
      <c r="I12" s="23">
        <v>10000</v>
      </c>
      <c r="J12" s="23">
        <v>10000</v>
      </c>
      <c r="K12" s="23">
        <v>10000</v>
      </c>
      <c r="L12" s="23"/>
      <c r="M12" s="23"/>
      <c r="N12" s="23"/>
      <c r="O12" s="23"/>
      <c r="P12" s="23"/>
      <c r="Q12" s="23"/>
      <c r="R12" s="23"/>
      <c r="S12" s="23"/>
      <c r="T12" s="23"/>
      <c r="U12" s="23"/>
      <c r="V12" s="23"/>
      <c r="W12" s="23"/>
    </row>
    <row r="13" ht="18.75" customHeight="1" spans="1:23">
      <c r="A13" s="25"/>
      <c r="B13" s="25"/>
      <c r="C13" s="20" t="s">
        <v>277</v>
      </c>
      <c r="D13" s="25"/>
      <c r="E13" s="25"/>
      <c r="F13" s="25"/>
      <c r="G13" s="25"/>
      <c r="H13" s="25"/>
      <c r="I13" s="23">
        <v>90000</v>
      </c>
      <c r="J13" s="23">
        <v>90000</v>
      </c>
      <c r="K13" s="23">
        <v>90000</v>
      </c>
      <c r="L13" s="23"/>
      <c r="M13" s="23"/>
      <c r="N13" s="23"/>
      <c r="O13" s="23"/>
      <c r="P13" s="23"/>
      <c r="Q13" s="23"/>
      <c r="R13" s="23"/>
      <c r="S13" s="23"/>
      <c r="T13" s="23"/>
      <c r="U13" s="23"/>
      <c r="V13" s="23"/>
      <c r="W13" s="23"/>
    </row>
    <row r="14" ht="18.75" customHeight="1" spans="1:23">
      <c r="A14" s="30" t="s">
        <v>273</v>
      </c>
      <c r="B14" s="30" t="s">
        <v>278</v>
      </c>
      <c r="C14" s="30" t="s">
        <v>277</v>
      </c>
      <c r="D14" s="30" t="s">
        <v>71</v>
      </c>
      <c r="E14" s="30" t="s">
        <v>92</v>
      </c>
      <c r="F14" s="30" t="s">
        <v>89</v>
      </c>
      <c r="G14" s="30" t="s">
        <v>242</v>
      </c>
      <c r="H14" s="30" t="s">
        <v>243</v>
      </c>
      <c r="I14" s="23">
        <v>90000</v>
      </c>
      <c r="J14" s="23">
        <v>90000</v>
      </c>
      <c r="K14" s="23">
        <v>90000</v>
      </c>
      <c r="L14" s="23"/>
      <c r="M14" s="23"/>
      <c r="N14" s="23"/>
      <c r="O14" s="23"/>
      <c r="P14" s="23"/>
      <c r="Q14" s="23"/>
      <c r="R14" s="23"/>
      <c r="S14" s="23"/>
      <c r="T14" s="23"/>
      <c r="U14" s="23"/>
      <c r="V14" s="23"/>
      <c r="W14" s="23"/>
    </row>
    <row r="15" ht="18.75" customHeight="1" spans="1:23">
      <c r="A15" s="135" t="s">
        <v>56</v>
      </c>
      <c r="B15" s="135"/>
      <c r="C15" s="135"/>
      <c r="D15" s="135"/>
      <c r="E15" s="135"/>
      <c r="F15" s="135"/>
      <c r="G15" s="135"/>
      <c r="H15" s="135"/>
      <c r="I15" s="23">
        <v>140000</v>
      </c>
      <c r="J15" s="23">
        <v>140000</v>
      </c>
      <c r="K15" s="23">
        <v>140000</v>
      </c>
      <c r="L15" s="23"/>
      <c r="M15" s="23"/>
      <c r="N15" s="23"/>
      <c r="O15" s="23"/>
      <c r="P15" s="23"/>
      <c r="Q15" s="23"/>
      <c r="R15" s="23"/>
      <c r="S15" s="23"/>
      <c r="T15" s="23"/>
      <c r="U15" s="23"/>
      <c r="V15" s="23"/>
      <c r="W15" s="23"/>
    </row>
  </sheetData>
  <mergeCells count="28">
    <mergeCell ref="A2:W2"/>
    <mergeCell ref="A3:H3"/>
    <mergeCell ref="J4:M4"/>
    <mergeCell ref="N4:P4"/>
    <mergeCell ref="R4:W4"/>
    <mergeCell ref="A15:H15"/>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24"/>
  <sheetViews>
    <sheetView showZeros="0" tabSelected="1" topLeftCell="A7" workbookViewId="0">
      <selection activeCell="E18" sqref="E18"/>
    </sheetView>
  </sheetViews>
  <sheetFormatPr defaultColWidth="9.14285714285714" defaultRowHeight="12" customHeight="1"/>
  <cols>
    <col min="1" max="1" width="54.0095238095238"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90" t="s">
        <v>279</v>
      </c>
    </row>
    <row r="2" ht="36.75" customHeight="1" spans="1:10">
      <c r="A2" s="4" t="str">
        <f>"2025"&amp;"年部门项目支出绩效目标表"</f>
        <v>2025年部门项目支出绩效目标表</v>
      </c>
      <c r="B2" s="5"/>
      <c r="C2" s="5"/>
      <c r="D2" s="5"/>
      <c r="E2" s="5"/>
      <c r="F2" s="74"/>
      <c r="G2" s="5"/>
      <c r="H2" s="74"/>
      <c r="I2" s="74"/>
      <c r="J2" s="5"/>
    </row>
    <row r="3" ht="18.75" customHeight="1" spans="1:8">
      <c r="A3" s="56" t="str">
        <f>"单位名称："&amp;"中共双江拉祜族佤族布朗族傣族自治县委员会机构编制委员会办公室"</f>
        <v>单位名称：中共双江拉祜族佤族布朗族傣族自治县委员会机构编制委员会办公室</v>
      </c>
      <c r="B3" s="57"/>
      <c r="C3" s="57"/>
      <c r="D3" s="57"/>
      <c r="E3" s="57"/>
      <c r="F3" s="58"/>
      <c r="G3" s="57"/>
      <c r="H3" s="58"/>
    </row>
    <row r="4" ht="18.75" customHeight="1" spans="1:10">
      <c r="A4" s="42" t="s">
        <v>280</v>
      </c>
      <c r="B4" s="42" t="s">
        <v>281</v>
      </c>
      <c r="C4" s="42" t="s">
        <v>282</v>
      </c>
      <c r="D4" s="42" t="s">
        <v>283</v>
      </c>
      <c r="E4" s="42" t="s">
        <v>284</v>
      </c>
      <c r="F4" s="59" t="s">
        <v>285</v>
      </c>
      <c r="G4" s="42" t="s">
        <v>286</v>
      </c>
      <c r="H4" s="59" t="s">
        <v>287</v>
      </c>
      <c r="I4" s="59" t="s">
        <v>288</v>
      </c>
      <c r="J4" s="42" t="s">
        <v>289</v>
      </c>
    </row>
    <row r="5" ht="18.75" customHeight="1" spans="1:10">
      <c r="A5" s="126">
        <v>1</v>
      </c>
      <c r="B5" s="126">
        <v>2</v>
      </c>
      <c r="C5" s="126">
        <v>3</v>
      </c>
      <c r="D5" s="126">
        <v>4</v>
      </c>
      <c r="E5" s="126">
        <v>5</v>
      </c>
      <c r="F5" s="126">
        <v>6</v>
      </c>
      <c r="G5" s="126">
        <v>7</v>
      </c>
      <c r="H5" s="126">
        <v>8</v>
      </c>
      <c r="I5" s="126">
        <v>9</v>
      </c>
      <c r="J5" s="126">
        <v>10</v>
      </c>
    </row>
    <row r="6" ht="18.75" customHeight="1" spans="1:10">
      <c r="A6" s="127" t="s">
        <v>71</v>
      </c>
      <c r="B6" s="128"/>
      <c r="C6" s="128"/>
      <c r="D6" s="128"/>
      <c r="E6" s="51"/>
      <c r="F6" s="129"/>
      <c r="G6" s="51"/>
      <c r="H6" s="129"/>
      <c r="I6" s="129"/>
      <c r="J6" s="51"/>
    </row>
    <row r="7" ht="18.75" customHeight="1" spans="1:10">
      <c r="A7" s="130" t="s">
        <v>71</v>
      </c>
      <c r="B7" s="131"/>
      <c r="C7" s="131"/>
      <c r="D7" s="131"/>
      <c r="E7" s="127"/>
      <c r="F7" s="131"/>
      <c r="G7" s="127"/>
      <c r="H7" s="131"/>
      <c r="I7" s="131"/>
      <c r="J7" s="127"/>
    </row>
    <row r="8" ht="18.75" customHeight="1" spans="1:10">
      <c r="A8" s="231" t="s">
        <v>272</v>
      </c>
      <c r="B8" s="131" t="s">
        <v>290</v>
      </c>
      <c r="C8" s="131" t="s">
        <v>291</v>
      </c>
      <c r="D8" s="131" t="s">
        <v>292</v>
      </c>
      <c r="E8" s="127" t="s">
        <v>293</v>
      </c>
      <c r="F8" s="131" t="s">
        <v>294</v>
      </c>
      <c r="G8" s="127" t="s">
        <v>295</v>
      </c>
      <c r="H8" s="131" t="s">
        <v>296</v>
      </c>
      <c r="I8" s="131" t="s">
        <v>297</v>
      </c>
      <c r="J8" s="127" t="s">
        <v>298</v>
      </c>
    </row>
    <row r="9" ht="18.75" customHeight="1" spans="1:10">
      <c r="A9" s="231" t="s">
        <v>272</v>
      </c>
      <c r="B9" s="131" t="s">
        <v>290</v>
      </c>
      <c r="C9" s="131" t="s">
        <v>299</v>
      </c>
      <c r="D9" s="131" t="s">
        <v>300</v>
      </c>
      <c r="E9" s="127" t="s">
        <v>301</v>
      </c>
      <c r="F9" s="131" t="s">
        <v>294</v>
      </c>
      <c r="G9" s="127" t="s">
        <v>175</v>
      </c>
      <c r="H9" s="131" t="s">
        <v>302</v>
      </c>
      <c r="I9" s="131" t="s">
        <v>297</v>
      </c>
      <c r="J9" s="127" t="s">
        <v>303</v>
      </c>
    </row>
    <row r="10" ht="18.75" customHeight="1" spans="1:10">
      <c r="A10" s="231" t="s">
        <v>272</v>
      </c>
      <c r="B10" s="131" t="s">
        <v>290</v>
      </c>
      <c r="C10" s="131" t="s">
        <v>304</v>
      </c>
      <c r="D10" s="131" t="s">
        <v>305</v>
      </c>
      <c r="E10" s="127" t="s">
        <v>306</v>
      </c>
      <c r="F10" s="131" t="s">
        <v>294</v>
      </c>
      <c r="G10" s="127" t="s">
        <v>295</v>
      </c>
      <c r="H10" s="131" t="s">
        <v>296</v>
      </c>
      <c r="I10" s="131" t="s">
        <v>297</v>
      </c>
      <c r="J10" s="127" t="s">
        <v>307</v>
      </c>
    </row>
    <row r="11" ht="18.75" customHeight="1" spans="1:10">
      <c r="A11" s="231" t="s">
        <v>275</v>
      </c>
      <c r="B11" s="131" t="s">
        <v>308</v>
      </c>
      <c r="C11" s="131" t="s">
        <v>291</v>
      </c>
      <c r="D11" s="131" t="s">
        <v>292</v>
      </c>
      <c r="E11" s="127" t="s">
        <v>293</v>
      </c>
      <c r="F11" s="131" t="s">
        <v>294</v>
      </c>
      <c r="G11" s="127" t="s">
        <v>295</v>
      </c>
      <c r="H11" s="131" t="s">
        <v>296</v>
      </c>
      <c r="I11" s="131" t="s">
        <v>297</v>
      </c>
      <c r="J11" s="127" t="s">
        <v>298</v>
      </c>
    </row>
    <row r="12" ht="18.75" customHeight="1" spans="1:10">
      <c r="A12" s="231" t="s">
        <v>275</v>
      </c>
      <c r="B12" s="131" t="s">
        <v>308</v>
      </c>
      <c r="C12" s="131" t="s">
        <v>291</v>
      </c>
      <c r="D12" s="131" t="s">
        <v>292</v>
      </c>
      <c r="E12" s="127" t="s">
        <v>309</v>
      </c>
      <c r="F12" s="131" t="s">
        <v>294</v>
      </c>
      <c r="G12" s="127" t="s">
        <v>295</v>
      </c>
      <c r="H12" s="131" t="s">
        <v>296</v>
      </c>
      <c r="I12" s="131" t="s">
        <v>297</v>
      </c>
      <c r="J12" s="127" t="s">
        <v>310</v>
      </c>
    </row>
    <row r="13" ht="18.75" customHeight="1" spans="1:10">
      <c r="A13" s="231" t="s">
        <v>275</v>
      </c>
      <c r="B13" s="131" t="s">
        <v>308</v>
      </c>
      <c r="C13" s="131" t="s">
        <v>291</v>
      </c>
      <c r="D13" s="131" t="s">
        <v>292</v>
      </c>
      <c r="E13" s="127" t="s">
        <v>311</v>
      </c>
      <c r="F13" s="131" t="s">
        <v>294</v>
      </c>
      <c r="G13" s="127" t="s">
        <v>312</v>
      </c>
      <c r="H13" s="131" t="s">
        <v>296</v>
      </c>
      <c r="I13" s="131" t="s">
        <v>297</v>
      </c>
      <c r="J13" s="127" t="s">
        <v>313</v>
      </c>
    </row>
    <row r="14" ht="18.75" customHeight="1" spans="1:10">
      <c r="A14" s="231" t="s">
        <v>275</v>
      </c>
      <c r="B14" s="131" t="s">
        <v>308</v>
      </c>
      <c r="C14" s="131" t="s">
        <v>299</v>
      </c>
      <c r="D14" s="131" t="s">
        <v>314</v>
      </c>
      <c r="E14" s="127" t="s">
        <v>315</v>
      </c>
      <c r="F14" s="131" t="s">
        <v>294</v>
      </c>
      <c r="G14" s="127" t="s">
        <v>173</v>
      </c>
      <c r="H14" s="131" t="s">
        <v>316</v>
      </c>
      <c r="I14" s="131" t="s">
        <v>297</v>
      </c>
      <c r="J14" s="127" t="s">
        <v>317</v>
      </c>
    </row>
    <row r="15" ht="18.75" customHeight="1" spans="1:10">
      <c r="A15" s="231" t="s">
        <v>275</v>
      </c>
      <c r="B15" s="131" t="s">
        <v>308</v>
      </c>
      <c r="C15" s="131" t="s">
        <v>299</v>
      </c>
      <c r="D15" s="131" t="s">
        <v>314</v>
      </c>
      <c r="E15" s="127" t="s">
        <v>318</v>
      </c>
      <c r="F15" s="131" t="s">
        <v>294</v>
      </c>
      <c r="G15" s="127" t="s">
        <v>173</v>
      </c>
      <c r="H15" s="131" t="s">
        <v>319</v>
      </c>
      <c r="I15" s="131" t="s">
        <v>297</v>
      </c>
      <c r="J15" s="127" t="s">
        <v>320</v>
      </c>
    </row>
    <row r="16" ht="18.75" customHeight="1" spans="1:10">
      <c r="A16" s="231" t="s">
        <v>275</v>
      </c>
      <c r="B16" s="131" t="s">
        <v>308</v>
      </c>
      <c r="C16" s="131" t="s">
        <v>299</v>
      </c>
      <c r="D16" s="131" t="s">
        <v>314</v>
      </c>
      <c r="E16" s="127" t="s">
        <v>321</v>
      </c>
      <c r="F16" s="131" t="s">
        <v>294</v>
      </c>
      <c r="G16" s="127" t="s">
        <v>173</v>
      </c>
      <c r="H16" s="131" t="s">
        <v>319</v>
      </c>
      <c r="I16" s="131" t="s">
        <v>297</v>
      </c>
      <c r="J16" s="127" t="s">
        <v>322</v>
      </c>
    </row>
    <row r="17" ht="18.75" customHeight="1" spans="1:10">
      <c r="A17" s="231" t="s">
        <v>275</v>
      </c>
      <c r="B17" s="131" t="s">
        <v>308</v>
      </c>
      <c r="C17" s="131" t="s">
        <v>299</v>
      </c>
      <c r="D17" s="131" t="s">
        <v>300</v>
      </c>
      <c r="E17" s="127" t="s">
        <v>301</v>
      </c>
      <c r="F17" s="131" t="s">
        <v>294</v>
      </c>
      <c r="G17" s="127" t="s">
        <v>173</v>
      </c>
      <c r="H17" s="131" t="s">
        <v>302</v>
      </c>
      <c r="I17" s="131" t="s">
        <v>297</v>
      </c>
      <c r="J17" s="127" t="s">
        <v>303</v>
      </c>
    </row>
    <row r="18" ht="18.75" customHeight="1" spans="1:10">
      <c r="A18" s="231" t="s">
        <v>275</v>
      </c>
      <c r="B18" s="131" t="s">
        <v>308</v>
      </c>
      <c r="C18" s="131" t="s">
        <v>304</v>
      </c>
      <c r="D18" s="131" t="s">
        <v>305</v>
      </c>
      <c r="E18" s="127" t="s">
        <v>306</v>
      </c>
      <c r="F18" s="131" t="s">
        <v>294</v>
      </c>
      <c r="G18" s="127" t="s">
        <v>323</v>
      </c>
      <c r="H18" s="131" t="s">
        <v>296</v>
      </c>
      <c r="I18" s="131" t="s">
        <v>297</v>
      </c>
      <c r="J18" s="127" t="s">
        <v>307</v>
      </c>
    </row>
    <row r="19" ht="18.75" customHeight="1" spans="1:10">
      <c r="A19" s="231" t="s">
        <v>277</v>
      </c>
      <c r="B19" s="131" t="s">
        <v>324</v>
      </c>
      <c r="C19" s="131" t="s">
        <v>291</v>
      </c>
      <c r="D19" s="131" t="s">
        <v>292</v>
      </c>
      <c r="E19" s="127" t="s">
        <v>325</v>
      </c>
      <c r="F19" s="131" t="s">
        <v>294</v>
      </c>
      <c r="G19" s="127" t="s">
        <v>323</v>
      </c>
      <c r="H19" s="131" t="s">
        <v>296</v>
      </c>
      <c r="I19" s="131" t="s">
        <v>297</v>
      </c>
      <c r="J19" s="127" t="s">
        <v>326</v>
      </c>
    </row>
    <row r="20" ht="18.75" customHeight="1" spans="1:10">
      <c r="A20" s="231" t="s">
        <v>277</v>
      </c>
      <c r="B20" s="131" t="s">
        <v>324</v>
      </c>
      <c r="C20" s="131" t="s">
        <v>291</v>
      </c>
      <c r="D20" s="131" t="s">
        <v>292</v>
      </c>
      <c r="E20" s="127" t="s">
        <v>293</v>
      </c>
      <c r="F20" s="131" t="s">
        <v>294</v>
      </c>
      <c r="G20" s="127" t="s">
        <v>295</v>
      </c>
      <c r="H20" s="131" t="s">
        <v>296</v>
      </c>
      <c r="I20" s="131" t="s">
        <v>297</v>
      </c>
      <c r="J20" s="127" t="s">
        <v>298</v>
      </c>
    </row>
    <row r="21" ht="18.75" customHeight="1" spans="1:10">
      <c r="A21" s="231" t="s">
        <v>277</v>
      </c>
      <c r="B21" s="131" t="s">
        <v>324</v>
      </c>
      <c r="C21" s="131" t="s">
        <v>291</v>
      </c>
      <c r="D21" s="131" t="s">
        <v>327</v>
      </c>
      <c r="E21" s="127" t="s">
        <v>328</v>
      </c>
      <c r="F21" s="131" t="s">
        <v>294</v>
      </c>
      <c r="G21" s="127" t="s">
        <v>295</v>
      </c>
      <c r="H21" s="131" t="s">
        <v>296</v>
      </c>
      <c r="I21" s="131" t="s">
        <v>297</v>
      </c>
      <c r="J21" s="127" t="s">
        <v>329</v>
      </c>
    </row>
    <row r="22" ht="18.75" customHeight="1" spans="1:10">
      <c r="A22" s="231" t="s">
        <v>277</v>
      </c>
      <c r="B22" s="131" t="s">
        <v>324</v>
      </c>
      <c r="C22" s="131" t="s">
        <v>299</v>
      </c>
      <c r="D22" s="131" t="s">
        <v>314</v>
      </c>
      <c r="E22" s="127" t="s">
        <v>321</v>
      </c>
      <c r="F22" s="131" t="s">
        <v>294</v>
      </c>
      <c r="G22" s="127" t="s">
        <v>295</v>
      </c>
      <c r="H22" s="131" t="s">
        <v>319</v>
      </c>
      <c r="I22" s="131" t="s">
        <v>297</v>
      </c>
      <c r="J22" s="127" t="s">
        <v>322</v>
      </c>
    </row>
    <row r="23" ht="18.75" customHeight="1" spans="1:10">
      <c r="A23" s="231" t="s">
        <v>277</v>
      </c>
      <c r="B23" s="131" t="s">
        <v>324</v>
      </c>
      <c r="C23" s="131" t="s">
        <v>299</v>
      </c>
      <c r="D23" s="131" t="s">
        <v>300</v>
      </c>
      <c r="E23" s="127" t="s">
        <v>301</v>
      </c>
      <c r="F23" s="131" t="s">
        <v>294</v>
      </c>
      <c r="G23" s="127" t="s">
        <v>173</v>
      </c>
      <c r="H23" s="131" t="s">
        <v>302</v>
      </c>
      <c r="I23" s="131" t="s">
        <v>297</v>
      </c>
      <c r="J23" s="127" t="s">
        <v>303</v>
      </c>
    </row>
    <row r="24" ht="18.75" customHeight="1" spans="1:10">
      <c r="A24" s="231" t="s">
        <v>277</v>
      </c>
      <c r="B24" s="131" t="s">
        <v>324</v>
      </c>
      <c r="C24" s="131" t="s">
        <v>304</v>
      </c>
      <c r="D24" s="131" t="s">
        <v>305</v>
      </c>
      <c r="E24" s="127" t="s">
        <v>306</v>
      </c>
      <c r="F24" s="131" t="s">
        <v>294</v>
      </c>
      <c r="G24" s="127" t="s">
        <v>295</v>
      </c>
      <c r="H24" s="131" t="s">
        <v>296</v>
      </c>
      <c r="I24" s="131" t="s">
        <v>297</v>
      </c>
      <c r="J24" s="127" t="s">
        <v>307</v>
      </c>
    </row>
  </sheetData>
  <mergeCells count="8">
    <mergeCell ref="A2:J2"/>
    <mergeCell ref="A3:H3"/>
    <mergeCell ref="A8:A10"/>
    <mergeCell ref="A11:A18"/>
    <mergeCell ref="A19:A24"/>
    <mergeCell ref="B8:B10"/>
    <mergeCell ref="B11:B18"/>
    <mergeCell ref="B19:B2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中央和省、市转移支付补助项目支出预算表11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2025-03-16T12:35:00Z</dcterms:created>
  <dcterms:modified xsi:type="dcterms:W3CDTF">2025-03-18T02:30:30Z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0A10E6830CB043B39A727286E9160186_13</vt:lpwstr>
  </property>
  <property fmtid="{D5CDD505-2E9C-101B-9397-08002B2CF9AE}" pid="3" name="KSOProductBuildVer">
    <vt:lpwstr>2052-12.1.0.20305</vt:lpwstr>
  </property>
</Properties>
</file>