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中央和省、市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A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<sst xmlns="http://schemas.openxmlformats.org/spreadsheetml/2006/main" count="1529" uniqueCount="515">
  <si>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</si>
  <si>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</si>
  <si>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</si>
  <si>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</si>
  <si>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</si>
  <si>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</si>
  <si>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</si>
  <si>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</si>
  <si>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</si>
  <si>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</si>
  <si>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</si>
  <si>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</si>
  <si>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</si>
  <si>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</si>
  <si>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</si>
  <si>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</si>
  <si>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</si>
  <si>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</si>
  <si>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</si>
  <si>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</si>
  <si>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</si>
  <si>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</si>
  <si>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</si>
  <si>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</si>
  <si>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</si>
  <si>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</si>
  <si>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</si>
  <si>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</si>
  <si>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</si>
  <si>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</si>
  <si>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</si>
  <si>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</si>
  <si>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</si>
  <si>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</si>
  <si>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</si>
  <si>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</si>
  <si>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</si>
  <si>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</si>
  <si>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</si>
  <si>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</si>
  <si>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</si>
  <si>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</si>
  <si>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</si>
  <si>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</si>
  <si>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</si>
  <si>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</si>
  <si>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</si>
  <si>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</si>
  <si>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</si>
  <si>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</si>
  <si>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</si>
  <si>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</si>
  <si>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</si>
  <si>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</si>
  <si>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</si>
  <si>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</si>
  <si>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</si>
  <si>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</si>
  <si>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</si>
  <si>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</si>
  <si>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</si>
  <si>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</si>
  <si>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</si>
  <si>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</si>
  <si>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</si>
  <si>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</si>
  <si>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</si>
  <si>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</si>
  <si>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</si>
  <si>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</si>
  <si>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123</t>
  </si>
  <si>
    <t>双江拉祜族佤族布朗族傣族自治县交通运输局</t>
  </si>
  <si>
    <t>123001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</si>
  <si>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</si>
  <si>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</si>
  <si>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</si>
  <si>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</si>
  <si>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</si>
  <si>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</si>
  <si>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</si>
  <si>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</si>
  <si>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</si>
  <si>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</si>
  <si>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</si>
  <si>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</si>
  <si>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</si>
  <si>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</si>
  <si>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20139</t>
  </si>
  <si>
    <t>社会工作事务</t>
  </si>
  <si>
    <t>2013902</t>
  </si>
  <si>
    <t>一般行政管理事务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</si>
  <si>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</si>
  <si>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</si>
  <si>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</si>
  <si>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</si>
  <si>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</si>
  <si>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</si>
  <si>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</si>
  <si>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</si>
  <si>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</si>
  <si>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</si>
  <si>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</si>
  <si>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</si>
  <si>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20811</t>
  </si>
  <si>
    <t>残疾人事业</t>
  </si>
  <si>
    <t>2081199</t>
  </si>
  <si>
    <t>其他残疾人事业支出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</si>
  <si>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</si>
  <si>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</si>
  <si>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</si>
  <si>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</si>
  <si>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</si>
  <si>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</si>
  <si>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</si>
  <si>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</si>
  <si>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</si>
  <si>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</si>
  <si>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</si>
  <si>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</si>
  <si>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</si>
  <si>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</si>
  <si>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</si>
  <si>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212</t>
  </si>
  <si>
    <t>城乡社区支出</t>
  </si>
  <si>
    <t>21208</t>
  </si>
  <si>
    <t>国有土地使用权出让收入安排的支出</t>
  </si>
  <si>
    <t>2120804</t>
  </si>
  <si>
    <t>农村基础设施建设支出</t>
  </si>
  <si>
    <t>214</t>
  </si>
  <si>
    <t>交通运输支出</t>
  </si>
  <si>
    <t>21401</t>
  </si>
  <si>
    <t>公路水路运输</t>
  </si>
  <si>
    <t>2140101</t>
  </si>
  <si>
    <t>行政运行</t>
  </si>
  <si>
    <t>2140104</t>
  </si>
  <si>
    <t>公路建设</t>
  </si>
  <si>
    <t>2140106</t>
  </si>
  <si>
    <t>公路养护</t>
  </si>
  <si>
    <t>2140123</t>
  </si>
  <si>
    <t>航道维护</t>
  </si>
  <si>
    <t>21402</t>
  </si>
  <si>
    <t>铁路运输</t>
  </si>
  <si>
    <t>2140299</t>
  </si>
  <si>
    <t>其他铁路运输支出</t>
  </si>
  <si>
    <t>21499</t>
  </si>
  <si>
    <t>其他交通运输支出</t>
  </si>
  <si>
    <t>2149901</t>
  </si>
  <si>
    <t>公共交通运营补助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</si>
  <si>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</si>
  <si>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</si>
  <si>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</si>
  <si>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</si>
  <si>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</si>
  <si>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</si>
  <si>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</si>
  <si>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</si>
  <si>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</si>
  <si>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</si>
  <si>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</si>
  <si>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</si>
  <si>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</si>
  <si>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</si>
  <si>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</si>
  <si>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</si>
  <si>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</si>
  <si>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</si>
  <si>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</si>
  <si>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</si>
  <si>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</si>
  <si>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</si>
  <si>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</si>
  <si>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</si>
  <si>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</si>
  <si>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</si>
  <si>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</si>
  <si>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</si>
  <si>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</si>
  <si>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</si>
  <si>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</si>
  <si>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</si>
  <si>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</si>
  <si>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</si>
  <si>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</si>
  <si>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</si>
  <si>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</si>
  <si>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</si>
  <si>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</si>
  <si>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</si>
  <si>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</si>
  <si>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</si>
  <si>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</si>
  <si>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</si>
  <si>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</si>
  <si>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</si>
  <si>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</si>
  <si>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</si>
  <si>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</si>
  <si>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</si>
  <si>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</si>
  <si>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</si>
  <si>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</si>
  <si>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</si>
  <si>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</si>
  <si>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</si>
  <si>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</si>
  <si>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</si>
  <si>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</si>
  <si>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</si>
  <si>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</si>
  <si>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</si>
  <si>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</si>
  <si>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</si>
  <si>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</si>
  <si>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</si>
  <si>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</si>
  <si>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</si>
  <si>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</si>
  <si>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</si>
  <si>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</si>
  <si>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</si>
  <si>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</si>
  <si>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</si>
  <si>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</si>
  <si>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</si>
  <si>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</si>
  <si>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</si>
  <si>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</si>
  <si>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</si>
  <si>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</si>
  <si>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</si>
  <si>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</si>
  <si>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</si>
  <si>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</si>
  <si>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530925210000000000883</t>
  </si>
  <si>
    <t>行政人员工资支出</t>
  </si>
  <si>
    <t>30101</t>
  </si>
  <si>
    <t>基本工资</t>
  </si>
  <si>
    <t>530925210000000000884</t>
  </si>
  <si>
    <t>事业人员工资支出</t>
  </si>
  <si>
    <t>30102</t>
  </si>
  <si>
    <t>津贴补贴</t>
  </si>
  <si>
    <t>530925231100001428146</t>
  </si>
  <si>
    <t>绩效考核奖励（2017年提高标准部分）</t>
  </si>
  <si>
    <t>30103</t>
  </si>
  <si>
    <t>奖金</t>
  </si>
  <si>
    <t>30107</t>
  </si>
  <si>
    <t>绩效工资</t>
  </si>
  <si>
    <t>530925231100001428122</t>
  </si>
  <si>
    <t>绩效工资（2017年提高标准部分）</t>
  </si>
  <si>
    <t>530925210000000000885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</si>
  <si>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</si>
  <si>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</si>
  <si>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</si>
  <si>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</si>
  <si>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</si>
  <si>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</si>
  <si>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</si>
  <si>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</si>
  <si>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</si>
  <si>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</si>
  <si>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</si>
  <si>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</si>
  <si>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</si>
  <si>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530925210000000000886</t>
  </si>
  <si>
    <t>30113</t>
  </si>
  <si>
    <t>530925231100001428147</t>
  </si>
  <si>
    <t>编制外长聘人员支出</t>
  </si>
  <si>
    <t>30199</t>
  </si>
  <si>
    <t>其他工资福利支出</t>
  </si>
  <si>
    <t>530925210000000000894</t>
  </si>
  <si>
    <t>一般公用经费</t>
  </si>
  <si>
    <t>30205</t>
  </si>
  <si>
    <t>水费</t>
  </si>
  <si>
    <t>30206</t>
  </si>
  <si>
    <t>电费</t>
  </si>
  <si>
    <t>30207</t>
  </si>
  <si>
    <t>邮电费</t>
  </si>
  <si>
    <t>530925210000000000890</t>
  </si>
  <si>
    <t>30217</t>
  </si>
  <si>
    <t>30211</t>
  </si>
  <si>
    <t>差旅费</t>
  </si>
  <si>
    <t>530925210000000000893</t>
  </si>
  <si>
    <t>退休人员公用经费</t>
  </si>
  <si>
    <t>30299</t>
  </si>
  <si>
    <t>其他商品和服务支出</t>
  </si>
  <si>
    <t>530925210000000000892</t>
  </si>
  <si>
    <t>工会经费</t>
  </si>
  <si>
    <t>30228</t>
  </si>
  <si>
    <t>530925210000000000889</t>
  </si>
  <si>
    <t>公务用车运行维护费</t>
  </si>
  <si>
    <t>30231</t>
  </si>
  <si>
    <t>530925210000000000891</t>
  </si>
  <si>
    <t>行政人员公务交通补贴</t>
  </si>
  <si>
    <t>30239</t>
  </si>
  <si>
    <t>其他交通费用</t>
  </si>
  <si>
    <t>530925251100003729354</t>
  </si>
  <si>
    <t>残疾人就业保障金</t>
  </si>
  <si>
    <t>530925241100002290461</t>
  </si>
  <si>
    <t>其他退休费</t>
  </si>
  <si>
    <t>30302</t>
  </si>
  <si>
    <t>退休费</t>
  </si>
  <si>
    <t>530925210000000000887</t>
  </si>
  <si>
    <t>机关事业单位职工遗属生活补助</t>
  </si>
  <si>
    <t>30305</t>
  </si>
  <si>
    <t>生活补助</t>
  </si>
  <si>
    <t>530925251100003756977</t>
  </si>
  <si>
    <t>两新党组织党建工作经费</t>
  </si>
  <si>
    <t>30227</t>
  </si>
  <si>
    <t>委托业务费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</si>
  <si>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</si>
  <si>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</si>
  <si>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</si>
  <si>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</si>
  <si>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</si>
  <si>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</si>
  <si>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</si>
  <si>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2023年车购税资金用于公路灾损抢通项目预算资金</t>
  </si>
  <si>
    <t>事业发展类</t>
  </si>
  <si>
    <t>530925241100002944113</t>
  </si>
  <si>
    <t>31005</t>
  </si>
  <si>
    <t>基础设施建设</t>
  </si>
  <si>
    <t>2023年农村道路客运补贴资金(涨价部分）</t>
  </si>
  <si>
    <t>530925241100003260294</t>
  </si>
  <si>
    <t>31204</t>
  </si>
  <si>
    <t>费用补贴</t>
  </si>
  <si>
    <t>2023年支持农村客货邮融合发展示范县创建资金</t>
  </si>
  <si>
    <t>530925241100003260419</t>
  </si>
  <si>
    <t>2024 年省级普通省道及农村公路“以奖代补”专项资金</t>
  </si>
  <si>
    <t>530925241100003098889</t>
  </si>
  <si>
    <t>2024 年政府还贷二级公路 取消收费后补助资金（第二批）</t>
  </si>
  <si>
    <t>530925241100003098855</t>
  </si>
  <si>
    <t>2024年车购税资金预算（第二批）30户以上自然村通硬化路补助资金</t>
  </si>
  <si>
    <t>530925241100002646983</t>
  </si>
  <si>
    <t>2024年车辆购置税补助地方资金用于公路灾损抢通项目（第二批）资金</t>
  </si>
  <si>
    <t>专项业务类</t>
  </si>
  <si>
    <t>530925241100003348426</t>
  </si>
  <si>
    <t>2024年车辆购置税收入（第四批）补助地方资金</t>
  </si>
  <si>
    <t>530925241100003098909</t>
  </si>
  <si>
    <t>2024年高速公路专债利息费用、国开基金本息</t>
  </si>
  <si>
    <t>530925241100002995694</t>
  </si>
  <si>
    <t>2024年界河航道维护经费</t>
  </si>
  <si>
    <t>530925241100003348249</t>
  </si>
  <si>
    <t>2024年农村公路养护村道安防资金</t>
  </si>
  <si>
    <t>530925241100003124914</t>
  </si>
  <si>
    <t>2024年农村公路养护工程直达资金</t>
  </si>
  <si>
    <t>530925241100003124804</t>
  </si>
  <si>
    <t>2024年农村公路养护资金日常养护</t>
  </si>
  <si>
    <t>530925241100003124889</t>
  </si>
  <si>
    <t>2024年市级农村公路养护补助资金</t>
  </si>
  <si>
    <t>530925241100003348360</t>
  </si>
  <si>
    <t>2024年养护工程村道安防直达资金</t>
  </si>
  <si>
    <t>530925241100003124877</t>
  </si>
  <si>
    <t>2024年政府还贷二级公路取消收费后危桥改造补助资金</t>
  </si>
  <si>
    <t>530925241100002646990</t>
  </si>
  <si>
    <t>2025年农村公路提升改造项目前期费补助资金</t>
  </si>
  <si>
    <t>530925251100003678541</t>
  </si>
  <si>
    <t>2025年农村公路养护县级配套资金</t>
  </si>
  <si>
    <t>530925251100003679249</t>
  </si>
  <si>
    <t>2025年政府性基金用于农村基础设施建设项目补助资金</t>
  </si>
  <si>
    <t>530925251100004123287</t>
  </si>
  <si>
    <t>高速公路专项债券利息及费用、国开基金本息、高速路贷款利息补助资金</t>
  </si>
  <si>
    <t>530925251100003956736</t>
  </si>
  <si>
    <t>农村公路项目管理事务补助资金</t>
  </si>
  <si>
    <t>530925251100003676966</t>
  </si>
  <si>
    <t>30201</t>
  </si>
  <si>
    <t>办公费</t>
  </si>
  <si>
    <t>铁路工作经费补助资金</t>
  </si>
  <si>
    <t>530925241100002780768</t>
  </si>
  <si>
    <t>政府性基金用于农村基础设施建设项目补助资金</t>
  </si>
  <si>
    <t>530925241100002510826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</si>
  <si>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</si>
  <si>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</si>
  <si>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</si>
  <si>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</si>
  <si>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</si>
  <si>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</si>
  <si>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</si>
  <si>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</si>
  <si>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</si>
  <si>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</si>
  <si>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</si>
  <si>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铁路工作经费</t>
  </si>
  <si>
    <t>产出指标</t>
  </si>
  <si>
    <t>质量指标</t>
  </si>
  <si>
    <t>资金使用合规性</t>
  </si>
  <si>
    <t>=</t>
  </si>
  <si>
    <t>100</t>
  </si>
  <si>
    <t>%</t>
  </si>
  <si>
    <t>定性指标</t>
  </si>
  <si>
    <t>双财建追（2024）7号</t>
  </si>
  <si>
    <t>时效指标</t>
  </si>
  <si>
    <t>按期完成支付任务</t>
  </si>
  <si>
    <t>是</t>
  </si>
  <si>
    <t>元</t>
  </si>
  <si>
    <t>效益指标</t>
  </si>
  <si>
    <t>经济效益</t>
  </si>
  <si>
    <t>对经济发展的促进作用</t>
  </si>
  <si>
    <t>&gt;=</t>
  </si>
  <si>
    <t>明显</t>
  </si>
  <si>
    <t>社会效益</t>
  </si>
  <si>
    <t>公路安全水平</t>
  </si>
  <si>
    <t>提升</t>
  </si>
  <si>
    <t>满意度指标</t>
  </si>
  <si>
    <t>服务对象满意度</t>
  </si>
  <si>
    <t>改善通行服务水平群众满意度</t>
  </si>
  <si>
    <t>85</t>
  </si>
  <si>
    <t xml:space="preserve">政府性基金用于农村基础设施建设项目补助资金 </t>
  </si>
  <si>
    <t>双交请(2023)74号</t>
  </si>
  <si>
    <t>按时完成投资</t>
  </si>
  <si>
    <t>定量指标</t>
  </si>
  <si>
    <t>成本指标</t>
  </si>
  <si>
    <t>经济成本指标</t>
  </si>
  <si>
    <t>14公里</t>
  </si>
  <si>
    <t>公里</t>
  </si>
  <si>
    <t>85%</t>
  </si>
  <si>
    <t>2025年高速公路专项债券利息及费用、国开基金本息、高速路贷款利息补助资金</t>
  </si>
  <si>
    <t>100%</t>
  </si>
  <si>
    <t>双交请（2025）1号</t>
  </si>
  <si>
    <t>万元</t>
  </si>
  <si>
    <t>2330万元</t>
  </si>
  <si>
    <t>完成2025年农村公路建设改造项目前期工作，使项目能够按时推进。</t>
  </si>
  <si>
    <t>数量指标</t>
  </si>
  <si>
    <t>农村公路项目前期工作</t>
  </si>
  <si>
    <t>1.00</t>
  </si>
  <si>
    <t>个</t>
  </si>
  <si>
    <t>农村公路提升改造项目前期工作</t>
  </si>
  <si>
    <t>按期完成投资</t>
  </si>
  <si>
    <t>2025年农村公路提升改造项目前期工作</t>
  </si>
  <si>
    <t>项目建设对带动当地经济作用</t>
  </si>
  <si>
    <t>基本公共服务水平</t>
  </si>
  <si>
    <t>90</t>
  </si>
  <si>
    <t>开展2025年农村公路养护工作，使农村公路通行条件和路域环境明显提升，交通保障能力
显著增强。</t>
  </si>
  <si>
    <t>列养率</t>
  </si>
  <si>
    <t>2025年农村公路养护工作</t>
  </si>
  <si>
    <t>开展农村公路事务管理工作</t>
  </si>
  <si>
    <t>完成农村公路管理事务工作</t>
  </si>
  <si>
    <t>农村公路管理事务</t>
  </si>
  <si>
    <t>按期完成任务</t>
  </si>
  <si>
    <t>项目对带动当地经济作用</t>
  </si>
  <si>
    <t>改善通行服务水平群众满意 度</t>
  </si>
  <si>
    <t>预算06表</t>
  </si>
  <si>
    <t>政府性基金预算支出预算表</t>
  </si>
  <si>
    <t>单位名称：临沧市发展和改革委员会</t>
  </si>
  <si>
    <t>本年政府性基金预算支出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</si>
  <si>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</si>
  <si>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</si>
  <si>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</si>
  <si>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</si>
  <si>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</si>
  <si>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</si>
  <si>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</si>
  <si>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</si>
  <si>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</si>
  <si>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</si>
  <si>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车辆加油</t>
  </si>
  <si>
    <t>车辆加油、添加燃料服务</t>
  </si>
  <si>
    <t>车辆维修和保养</t>
  </si>
  <si>
    <t>车辆维修和保养服务</t>
  </si>
  <si>
    <t>车辆保险</t>
  </si>
  <si>
    <t>机动车保险服务</t>
  </si>
  <si>
    <t>打印机</t>
  </si>
  <si>
    <t>A4黑白打印机</t>
  </si>
  <si>
    <t>办公椅</t>
  </si>
  <si>
    <t>A05010201</t>
  </si>
  <si>
    <t>办公桌</t>
  </si>
  <si>
    <t>便携式计算机</t>
  </si>
  <si>
    <t>复印纸</t>
  </si>
  <si>
    <t>办公软件（OFD）</t>
  </si>
  <si>
    <t>基础软件</t>
  </si>
  <si>
    <t>办公软件（WPS）</t>
  </si>
  <si>
    <t>操作系统</t>
  </si>
  <si>
    <t>华为擎云</t>
  </si>
  <si>
    <t>台式计算机</t>
  </si>
  <si>
    <t>预算08表</t>
  </si>
  <si>
    <t>政府购买服务项目</t>
  </si>
  <si>
    <t>政府购买服务目录</t>
  </si>
  <si>
    <t>注：本年度无政府购买服务预算，故此表为空表。</t>
  </si>
  <si>
    <t>预算09-1表</t>
  </si>
  <si>
    <t>单位名称（项目）</t>
  </si>
  <si>
    <t>地区</t>
  </si>
  <si>
    <t>政府性基金</t>
  </si>
  <si>
    <t>-</t>
  </si>
  <si>
    <t>注：本年度无县对下转移支付预算，故此表为空表。</t>
  </si>
  <si>
    <t>预算09-2表</t>
  </si>
  <si>
    <t>注：本年度无县对下转移支付绩效目标，故此表为空表。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</si>
  <si>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</si>
  <si>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</si>
  <si>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</si>
  <si>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</si>
  <si>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</si>
  <si>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</si>
  <si>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</si>
  <si>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</si>
  <si>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固定资产-通用设备</t>
  </si>
  <si>
    <t>A02021003 A4黑白打印机</t>
  </si>
  <si>
    <t>黑白打印机</t>
  </si>
  <si>
    <t>台</t>
  </si>
  <si>
    <t>固定资产-家具用具</t>
  </si>
  <si>
    <t>A05010301 办公椅</t>
  </si>
  <si>
    <t>张</t>
  </si>
  <si>
    <t>A05010201 办公桌</t>
  </si>
  <si>
    <t>A02010108 便携式计算机</t>
  </si>
  <si>
    <t>无形资产-信息数据</t>
  </si>
  <si>
    <t>A08060301 基础软件</t>
  </si>
  <si>
    <t>套</t>
  </si>
  <si>
    <t>A02010105 台式计算机</t>
  </si>
  <si>
    <t>预算11表</t>
  </si>
  <si>
    <t>2025年中央和省、市转移支付补助项目支出预算表</t>
  </si>
  <si>
    <t>上级补助</t>
  </si>
  <si>
    <t>注：本年度无中央和省、市转移支付补助项目支出预算，故此表为空表。</t>
  </si>
  <si>
    <t>预算12表</t>
  </si>
  <si>
    <t>项目级次</t>
  </si>
  <si>
    <t>313 事业发展类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</si>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</sst>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  <numFmt numFmtId="181" formatCode="0_ "/>
  </numFmts>
  <fonts count="55">
    <font>
      <sz val="9"/>
      <color rgb="FF000000"/>
      <name val="Microsoft YaHei UI"/>
      <charset val="134"/>
    </font>
    <font>
      <sz val="11"/>
      <name val="宋体"/>
      <charset val="134"/>
      <scheme val="minor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9"/>
      <color rgb="FF000000"/>
      <name val="宋体"/>
      <charset val="1"/>
    </font>
    <font>
      <sz val="9"/>
      <color indexed="8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top"/>
      <protection locked="0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3" borderId="15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4" borderId="18" applyNumberFormat="0" applyAlignment="0" applyProtection="0">
      <alignment vertical="center"/>
    </xf>
    <xf numFmtId="0" fontId="42" fillId="5" borderId="19" applyNumberFormat="0" applyAlignment="0" applyProtection="0">
      <alignment vertical="center"/>
    </xf>
    <xf numFmtId="0" fontId="43" fillId="5" borderId="18" applyNumberFormat="0" applyAlignment="0" applyProtection="0">
      <alignment vertical="center"/>
    </xf>
    <xf numFmtId="0" fontId="44" fillId="6" borderId="20" applyNumberFormat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176" fontId="8" fillId="0" borderId="7">
      <alignment horizontal="right" vertical="center"/>
    </xf>
    <xf numFmtId="177" fontId="8" fillId="0" borderId="7">
      <alignment horizontal="right" vertical="center"/>
    </xf>
    <xf numFmtId="10" fontId="8" fillId="0" borderId="7">
      <alignment horizontal="right" vertical="center"/>
    </xf>
    <xf numFmtId="0" fontId="52" fillId="0" borderId="0">
      <alignment vertical="center"/>
    </xf>
    <xf numFmtId="178" fontId="8" fillId="0" borderId="7">
      <alignment horizontal="right" vertical="center"/>
    </xf>
    <xf numFmtId="49" fontId="8" fillId="0" borderId="7">
      <alignment horizontal="left" vertical="center" wrapText="1"/>
    </xf>
    <xf numFmtId="178" fontId="8" fillId="0" borderId="7">
      <alignment horizontal="right" vertical="center"/>
    </xf>
    <xf numFmtId="179" fontId="8" fillId="0" borderId="7">
      <alignment horizontal="right" vertical="center"/>
    </xf>
    <xf numFmtId="180" fontId="8" fillId="0" borderId="7">
      <alignment horizontal="right" vertical="center"/>
    </xf>
    <xf numFmtId="0" fontId="8" fillId="0" borderId="0">
      <alignment vertical="top"/>
      <protection locked="0"/>
    </xf>
    <xf numFmtId="0" fontId="52" fillId="0" borderId="0">
      <alignment vertical="center"/>
    </xf>
  </cellStyleXfs>
  <cellXfs count="225">
    <xf numFmtId="0" fontId="0" fillId="0" borderId="0" xfId="0" applyFont="1">
      <alignment vertical="top"/>
      <protection locked="0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  <protection locked="0"/>
    </xf>
    <xf numFmtId="49" fontId="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7" fillId="0" borderId="1" xfId="0" applyFont="1" applyBorder="1" applyAlignment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left" vertical="center" wrapText="1"/>
      <protection locked="0"/>
    </xf>
    <xf numFmtId="0" fontId="6" fillId="0" borderId="7" xfId="0" applyFont="1" applyBorder="1" applyAlignment="1">
      <alignment horizontal="left" vertical="center"/>
      <protection locked="0"/>
    </xf>
    <xf numFmtId="178" fontId="8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>
      <alignment horizontal="left" vertical="center" wrapText="1" indent="1"/>
      <protection locked="0"/>
    </xf>
    <xf numFmtId="49" fontId="8" fillId="0" borderId="7" xfId="54" applyNumberFormat="1" applyFont="1" applyBorder="1" applyProtection="1">
      <alignment horizontal="left" vertical="center" wrapText="1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 wrapText="1"/>
      <protection locked="0"/>
    </xf>
    <xf numFmtId="0" fontId="6" fillId="0" borderId="4" xfId="0" applyFont="1" applyBorder="1" applyAlignment="1">
      <alignment horizontal="left" vertical="center" wrapText="1"/>
      <protection locked="0"/>
    </xf>
    <xf numFmtId="49" fontId="3" fillId="0" borderId="0" xfId="0" applyNumberFormat="1" applyFont="1" applyAlignment="1" applyProtection="1"/>
    <xf numFmtId="0" fontId="3" fillId="0" borderId="0" xfId="0" applyFont="1" applyAlignment="1" applyProtection="1"/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</xf>
    <xf numFmtId="0" fontId="3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7" fillId="0" borderId="0" xfId="0" applyFont="1" applyAlignment="1">
      <alignment horizontal="left" vertical="center"/>
      <protection locked="0"/>
    </xf>
    <xf numFmtId="0" fontId="6" fillId="0" borderId="0" xfId="0" applyFont="1" applyAlignment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 indent="1"/>
    </xf>
    <xf numFmtId="0" fontId="9" fillId="0" borderId="1" xfId="58" applyFont="1" applyFill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9" fillId="0" borderId="9" xfId="58" applyFont="1" applyFill="1" applyBorder="1" applyAlignment="1" applyProtection="1">
      <alignment horizontal="center" vertical="center" wrapText="1"/>
      <protection locked="0"/>
    </xf>
    <xf numFmtId="49" fontId="10" fillId="0" borderId="9" xfId="52" applyNumberFormat="1" applyFont="1" applyFill="1" applyBorder="1" applyAlignment="1">
      <alignment horizontal="center" vertical="center" wrapText="1"/>
    </xf>
    <xf numFmtId="0" fontId="10" fillId="0" borderId="9" xfId="59" applyFont="1" applyFill="1" applyBorder="1" applyAlignment="1">
      <alignment horizontal="center" vertical="center"/>
    </xf>
    <xf numFmtId="181" fontId="10" fillId="0" borderId="9" xfId="52" applyNumberFormat="1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vertical="center" wrapText="1"/>
    </xf>
    <xf numFmtId="180" fontId="8" fillId="0" borderId="7" xfId="57" applyNumberFormat="1" applyFont="1" applyBorder="1" applyProtection="1">
      <alignment horizontal="right" vertical="center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178" fontId="8" fillId="0" borderId="7" xfId="0" applyNumberFormat="1" applyFont="1" applyBorder="1" applyAlignment="1">
      <alignment horizontal="center" vertical="center"/>
      <protection locked="0"/>
    </xf>
    <xf numFmtId="0" fontId="5" fillId="0" borderId="0" xfId="0" applyFont="1" applyAlignment="1">
      <alignment horizontal="center" vertical="center"/>
      <protection locked="0"/>
    </xf>
    <xf numFmtId="0" fontId="6" fillId="0" borderId="0" xfId="0" applyFont="1">
      <alignment vertical="top"/>
      <protection locked="0"/>
    </xf>
    <xf numFmtId="0" fontId="7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/>
    </xf>
    <xf numFmtId="0" fontId="11" fillId="0" borderId="0" xfId="0" applyFont="1" applyAlignment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wrapText="1"/>
    </xf>
    <xf numFmtId="0" fontId="3" fillId="0" borderId="0" xfId="0" applyFont="1" applyAlignment="1" applyProtection="1">
      <alignment horizontal="right" wrapText="1"/>
    </xf>
    <xf numFmtId="0" fontId="3" fillId="0" borderId="0" xfId="0" applyFont="1" applyAlignment="1" applyProtection="1">
      <alignment wrapText="1"/>
    </xf>
    <xf numFmtId="0" fontId="6" fillId="0" borderId="0" xfId="0" applyFont="1" applyAlignment="1">
      <alignment horizontal="right"/>
      <protection locked="0"/>
    </xf>
    <xf numFmtId="0" fontId="7" fillId="0" borderId="3" xfId="0" applyFont="1" applyBorder="1" applyAlignment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/>
    </xf>
    <xf numFmtId="0" fontId="7" fillId="0" borderId="0" xfId="0" applyFont="1" applyAlignment="1">
      <alignment vertical="center"/>
      <protection locked="0"/>
    </xf>
    <xf numFmtId="0" fontId="3" fillId="0" borderId="0" xfId="0" applyFont="1" applyAlignment="1">
      <protection locked="0"/>
    </xf>
    <xf numFmtId="0" fontId="6" fillId="0" borderId="0" xfId="0" applyFont="1" applyAlignment="1">
      <alignment vertical="top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  <protection locked="0"/>
    </xf>
    <xf numFmtId="0" fontId="7" fillId="0" borderId="0" xfId="0" applyFont="1" applyAlignment="1">
      <protection locked="0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1" xfId="0" applyFont="1" applyBorder="1" applyAlignment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</xf>
    <xf numFmtId="0" fontId="7" fillId="0" borderId="12" xfId="0" applyFont="1" applyBorder="1" applyAlignment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8" xfId="0" applyFont="1" applyBorder="1" applyAlignment="1">
      <alignment horizontal="center" vertical="center" wrapText="1"/>
      <protection locked="0"/>
    </xf>
    <xf numFmtId="3" fontId="7" fillId="0" borderId="6" xfId="0" applyNumberFormat="1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8" xfId="0" applyFont="1" applyBorder="1" applyAlignment="1" applyProtection="1">
      <alignment horizontal="left" vertical="center" wrapText="1"/>
    </xf>
    <xf numFmtId="0" fontId="6" fillId="0" borderId="8" xfId="0" applyFont="1" applyBorder="1" applyAlignment="1">
      <alignment horizontal="left" vertical="center" wrapText="1"/>
      <protection locked="0"/>
    </xf>
    <xf numFmtId="0" fontId="6" fillId="0" borderId="13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left" vertical="center"/>
    </xf>
    <xf numFmtId="0" fontId="6" fillId="0" borderId="14" xfId="0" applyFont="1" applyBorder="1" applyAlignment="1">
      <alignment horizontal="left" vertical="center"/>
      <protection locked="0"/>
    </xf>
    <xf numFmtId="0" fontId="6" fillId="0" borderId="0" xfId="0" applyFont="1" applyAlignment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center" wrapText="1"/>
    </xf>
    <xf numFmtId="0" fontId="6" fillId="0" borderId="0" xfId="0" applyFont="1" applyAlignment="1">
      <alignment horizontal="right" wrapText="1"/>
      <protection locked="0"/>
    </xf>
    <xf numFmtId="0" fontId="7" fillId="0" borderId="14" xfId="0" applyFont="1" applyBorder="1" applyAlignment="1" applyProtection="1">
      <alignment horizontal="center" vertical="center" wrapText="1"/>
    </xf>
    <xf numFmtId="0" fontId="7" fillId="0" borderId="14" xfId="0" applyFont="1" applyBorder="1" applyAlignment="1">
      <alignment horizontal="center" vertical="center"/>
      <protection locked="0"/>
    </xf>
    <xf numFmtId="0" fontId="7" fillId="0" borderId="14" xfId="0" applyFont="1" applyBorder="1" applyAlignment="1">
      <alignment horizontal="center" vertical="center" wrapText="1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0" fontId="7" fillId="0" borderId="0" xfId="0" applyFont="1" applyAlignment="1" applyProtection="1"/>
    <xf numFmtId="0" fontId="7" fillId="0" borderId="8" xfId="0" applyFont="1" applyBorder="1" applyAlignment="1" applyProtection="1">
      <alignment horizontal="center" vertical="center"/>
    </xf>
    <xf numFmtId="0" fontId="7" fillId="0" borderId="8" xfId="0" applyFont="1" applyBorder="1" applyAlignment="1">
      <alignment horizontal="center" vertical="center"/>
      <protection locked="0"/>
    </xf>
    <xf numFmtId="0" fontId="6" fillId="0" borderId="8" xfId="0" applyFont="1" applyBorder="1" applyAlignment="1" applyProtection="1">
      <alignment horizontal="right" vertical="center"/>
    </xf>
    <xf numFmtId="3" fontId="6" fillId="0" borderId="8" xfId="0" applyNumberFormat="1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left" vertical="center" wrapText="1" indent="2"/>
    </xf>
    <xf numFmtId="0" fontId="12" fillId="0" borderId="0" xfId="0" applyFont="1" applyAlignment="1">
      <alignment horizontal="right"/>
      <protection locked="0"/>
    </xf>
    <xf numFmtId="49" fontId="12" fillId="0" borderId="0" xfId="0" applyNumberFormat="1" applyFont="1" applyAlignment="1">
      <protection locked="0"/>
    </xf>
    <xf numFmtId="0" fontId="3" fillId="0" borderId="0" xfId="0" applyFont="1" applyAlignment="1" applyProtection="1">
      <alignment horizontal="right"/>
    </xf>
    <xf numFmtId="0" fontId="4" fillId="0" borderId="0" xfId="0" applyFont="1" applyAlignment="1">
      <alignment horizontal="center" vertical="center" wrapText="1"/>
      <protection locked="0"/>
    </xf>
    <xf numFmtId="0" fontId="13" fillId="0" borderId="0" xfId="0" applyFont="1" applyAlignment="1">
      <alignment horizontal="center" vertical="center" wrapText="1"/>
      <protection locked="0"/>
    </xf>
    <xf numFmtId="0" fontId="13" fillId="0" borderId="0" xfId="0" applyFont="1" applyAlignment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  <protection locked="0"/>
    </xf>
    <xf numFmtId="49" fontId="7" fillId="0" borderId="11" xfId="0" applyNumberFormat="1" applyFont="1" applyBorder="1" applyAlignment="1">
      <alignment horizontal="center" vertical="center" wrapText="1"/>
      <protection locked="0"/>
    </xf>
    <xf numFmtId="0" fontId="7" fillId="0" borderId="11" xfId="0" applyFont="1" applyBorder="1" applyAlignment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  <protection locked="0"/>
    </xf>
    <xf numFmtId="49" fontId="7" fillId="0" borderId="8" xfId="0" applyNumberFormat="1" applyFont="1" applyBorder="1" applyAlignment="1">
      <alignment horizontal="center" vertical="center" wrapText="1"/>
      <protection locked="0"/>
    </xf>
    <xf numFmtId="49" fontId="7" fillId="0" borderId="8" xfId="0" applyNumberFormat="1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left" vertical="center" wrapText="1"/>
      <protection locked="0"/>
    </xf>
    <xf numFmtId="0" fontId="6" fillId="0" borderId="6" xfId="0" applyFont="1" applyBorder="1" applyAlignment="1">
      <alignment horizontal="left" vertical="center" wrapText="1" indent="1"/>
      <protection locked="0"/>
    </xf>
    <xf numFmtId="0" fontId="6" fillId="0" borderId="8" xfId="0" applyFont="1" applyBorder="1" applyAlignment="1">
      <alignment horizontal="left" vertical="center" wrapText="1" indent="1"/>
      <protection locked="0"/>
    </xf>
    <xf numFmtId="0" fontId="6" fillId="0" borderId="8" xfId="0" applyFont="1" applyBorder="1" applyAlignment="1">
      <alignment horizontal="left" vertical="center" wrapText="1" indent="2"/>
      <protection locked="0"/>
    </xf>
    <xf numFmtId="0" fontId="3" fillId="0" borderId="2" xfId="0" applyFont="1" applyBorder="1" applyAlignment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  <protection locked="0"/>
    </xf>
    <xf numFmtId="3" fontId="7" fillId="0" borderId="7" xfId="0" applyNumberFormat="1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 indent="1"/>
    </xf>
    <xf numFmtId="0" fontId="6" fillId="0" borderId="7" xfId="0" applyFont="1" applyBorder="1" applyAlignment="1" applyProtection="1">
      <alignment horizontal="left" vertical="center" wrapText="1" indent="2"/>
    </xf>
    <xf numFmtId="3" fontId="3" fillId="0" borderId="7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vertical="center"/>
    </xf>
    <xf numFmtId="0" fontId="7" fillId="0" borderId="10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7" fillId="0" borderId="13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/>
      <protection locked="0"/>
    </xf>
    <xf numFmtId="0" fontId="3" fillId="0" borderId="0" xfId="0" applyFont="1">
      <alignment vertical="top"/>
      <protection locked="0"/>
    </xf>
    <xf numFmtId="49" fontId="3" fillId="0" borderId="0" xfId="0" applyNumberFormat="1" applyFont="1" applyAlignment="1">
      <protection locked="0"/>
    </xf>
    <xf numFmtId="0" fontId="4" fillId="0" borderId="0" xfId="0" applyFont="1" applyAlignment="1">
      <alignment horizontal="center" vertical="center"/>
      <protection locked="0"/>
    </xf>
    <xf numFmtId="0" fontId="7" fillId="0" borderId="2" xfId="0" applyFont="1" applyBorder="1" applyAlignment="1">
      <alignment horizontal="center" vertical="center"/>
      <protection locked="0"/>
    </xf>
    <xf numFmtId="3" fontId="3" fillId="0" borderId="7" xfId="0" applyNumberFormat="1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left" vertical="center" indent="1"/>
    </xf>
    <xf numFmtId="0" fontId="6" fillId="0" borderId="3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left" vertical="center"/>
      <protection locked="0"/>
    </xf>
    <xf numFmtId="0" fontId="7" fillId="0" borderId="4" xfId="0" applyFont="1" applyBorder="1" applyAlignment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15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16" fillId="0" borderId="6" xfId="0" applyFont="1" applyBorder="1" applyAlignment="1">
      <alignment horizontal="center" vertical="center" wrapText="1"/>
      <protection locked="0"/>
    </xf>
    <xf numFmtId="0" fontId="17" fillId="0" borderId="7" xfId="0" applyFont="1" applyBorder="1" applyAlignment="1">
      <alignment horizontal="center" vertical="center"/>
      <protection locked="0"/>
    </xf>
    <xf numFmtId="0" fontId="18" fillId="0" borderId="7" xfId="0" applyFont="1" applyBorder="1" applyAlignment="1">
      <alignment horizontal="center" vertical="center"/>
      <protection locked="0"/>
    </xf>
    <xf numFmtId="0" fontId="19" fillId="0" borderId="7" xfId="0" applyFont="1" applyBorder="1" applyAlignment="1" applyProtection="1">
      <alignment horizontal="center" vertical="center"/>
    </xf>
    <xf numFmtId="0" fontId="19" fillId="0" borderId="2" xfId="0" applyFont="1" applyBorder="1" applyAlignment="1" applyProtection="1">
      <alignment horizontal="center" vertical="center"/>
    </xf>
    <xf numFmtId="178" fontId="20" fillId="0" borderId="7" xfId="0" applyNumberFormat="1" applyFont="1" applyBorder="1" applyAlignment="1" applyProtection="1">
      <alignment horizontal="right" vertical="center"/>
    </xf>
    <xf numFmtId="178" fontId="20" fillId="0" borderId="7" xfId="0" applyNumberFormat="1" applyFont="1" applyBorder="1" applyAlignment="1" applyProtection="1">
      <alignment horizontal="center" vertical="center"/>
    </xf>
    <xf numFmtId="0" fontId="3" fillId="0" borderId="0" xfId="0" applyFont="1" applyProtection="1">
      <alignment vertical="top"/>
    </xf>
    <xf numFmtId="0" fontId="21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left" vertical="center"/>
      <protection locked="0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7" fillId="0" borderId="4" xfId="0" applyNumberFormat="1" applyFont="1" applyBorder="1" applyAlignment="1" applyProtection="1">
      <alignment horizontal="center" vertical="center" wrapText="1"/>
    </xf>
    <xf numFmtId="49" fontId="7" fillId="0" borderId="7" xfId="0" applyNumberFormat="1" applyFont="1" applyBorder="1" applyAlignment="1" applyProtection="1">
      <alignment horizontal="center" vertical="center"/>
    </xf>
    <xf numFmtId="49" fontId="7" fillId="0" borderId="7" xfId="0" applyNumberFormat="1" applyFont="1" applyBorder="1" applyAlignment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22" fillId="0" borderId="0" xfId="0" applyFont="1" applyAlignment="1" applyProtection="1">
      <alignment horizontal="center" vertical="center"/>
    </xf>
    <xf numFmtId="0" fontId="23" fillId="0" borderId="0" xfId="0" applyFont="1" applyAlignment="1" applyProtection="1">
      <alignment horizontal="center" vertical="center"/>
    </xf>
    <xf numFmtId="0" fontId="6" fillId="0" borderId="7" xfId="0" applyFont="1" applyBorder="1" applyAlignment="1" applyProtection="1">
      <alignment vertical="center"/>
    </xf>
    <xf numFmtId="0" fontId="6" fillId="0" borderId="7" xfId="0" applyFont="1" applyBorder="1" applyAlignment="1">
      <alignment vertical="center"/>
      <protection locked="0"/>
    </xf>
    <xf numFmtId="0" fontId="8" fillId="0" borderId="7" xfId="0" applyFont="1" applyBorder="1" applyAlignment="1">
      <alignment vertical="center"/>
      <protection locked="0"/>
    </xf>
    <xf numFmtId="0" fontId="8" fillId="0" borderId="4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8" fillId="0" borderId="8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horizontal="left" vertical="center"/>
      <protection locked="0"/>
    </xf>
    <xf numFmtId="0" fontId="24" fillId="0" borderId="6" xfId="0" applyFont="1" applyBorder="1" applyAlignment="1">
      <alignment vertical="center"/>
      <protection locked="0"/>
    </xf>
    <xf numFmtId="0" fontId="25" fillId="0" borderId="6" xfId="0" applyFont="1" applyBorder="1" applyAlignment="1">
      <alignment horizontal="center" vertical="center"/>
      <protection locked="0"/>
    </xf>
    <xf numFmtId="178" fontId="25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 applyProtection="1">
      <alignment horizontal="center" vertical="center"/>
    </xf>
    <xf numFmtId="0" fontId="26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</xf>
    <xf numFmtId="0" fontId="24" fillId="0" borderId="7" xfId="0" applyFont="1" applyBorder="1" applyAlignment="1">
      <alignment horizontal="left" vertical="center" wrapText="1" indent="1"/>
      <protection locked="0"/>
    </xf>
    <xf numFmtId="0" fontId="24" fillId="0" borderId="7" xfId="0" applyFont="1" applyBorder="1" applyAlignment="1" applyProtection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2"/>
      <protection locked="0"/>
    </xf>
    <xf numFmtId="0" fontId="3" fillId="0" borderId="7" xfId="0" applyFont="1" applyBorder="1" applyAlignment="1" applyProtection="1">
      <alignment horizontal="left" vertical="center" wrapText="1" indent="2"/>
    </xf>
    <xf numFmtId="0" fontId="3" fillId="0" borderId="7" xfId="0" applyFont="1" applyBorder="1" applyAlignment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28" fillId="0" borderId="0" xfId="0" applyFont="1" applyAlignment="1" applyProtection="1"/>
    <xf numFmtId="0" fontId="29" fillId="0" borderId="0" xfId="0" applyFont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  <protection locked="0"/>
    </xf>
    <xf numFmtId="0" fontId="3" fillId="0" borderId="11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2" xfId="0" applyFont="1" applyBorder="1" applyAlignment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vertical="center" wrapText="1"/>
    </xf>
    <xf numFmtId="0" fontId="6" fillId="0" borderId="8" xfId="0" applyFont="1" applyBorder="1" applyAlignment="1" applyProtection="1">
      <alignment vertical="center" wrapText="1"/>
    </xf>
    <xf numFmtId="0" fontId="6" fillId="0" borderId="8" xfId="0" applyFont="1" applyBorder="1" applyAlignment="1" applyProtection="1">
      <alignment horizontal="left" vertical="center" wrapText="1" indent="1"/>
    </xf>
    <xf numFmtId="0" fontId="6" fillId="0" borderId="6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vertical="center"/>
    </xf>
    <xf numFmtId="0" fontId="26" fillId="0" borderId="0" xfId="0" applyFont="1" applyProtection="1">
      <alignment vertical="top"/>
    </xf>
    <xf numFmtId="0" fontId="29" fillId="0" borderId="0" xfId="0" applyFont="1" applyAlignment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/>
    </xf>
    <xf numFmtId="0" fontId="6" fillId="0" borderId="8" xfId="0" applyFont="1" applyBorder="1" applyAlignment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 wrapText="1"/>
      <protection locked="0"/>
    </xf>
    <xf numFmtId="0" fontId="30" fillId="0" borderId="0" xfId="0" applyFont="1" applyAlignment="1" applyProtection="1">
      <alignment horizontal="center" vertical="top"/>
    </xf>
    <xf numFmtId="0" fontId="31" fillId="0" borderId="0" xfId="0" applyFont="1" applyAlignment="1" applyProtection="1">
      <alignment horizontal="center" vertical="center"/>
    </xf>
    <xf numFmtId="0" fontId="8" fillId="0" borderId="7" xfId="0" applyFont="1" applyBorder="1" applyAlignment="1">
      <alignment horizontal="left" vertical="center"/>
      <protection locked="0"/>
    </xf>
    <xf numFmtId="0" fontId="32" fillId="0" borderId="6" xfId="0" applyFont="1" applyBorder="1" applyAlignment="1" applyProtection="1">
      <alignment horizontal="center" vertical="center"/>
    </xf>
    <xf numFmtId="0" fontId="32" fillId="0" borderId="7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/>
    </xf>
    <xf numFmtId="0" fontId="32" fillId="0" borderId="6" xfId="0" applyFont="1" applyBorder="1" applyAlignment="1">
      <alignment horizontal="center" vertical="center"/>
      <protection locked="0"/>
    </xf>
    <xf numFmtId="0" fontId="24" fillId="0" borderId="7" xfId="0" applyFont="1" applyBorder="1" applyAlignment="1" applyProtection="1" quotePrefix="1">
      <alignment horizontal="left" vertical="center" wrapText="1" indent="1"/>
    </xf>
    <xf numFmtId="0" fontId="3" fillId="0" borderId="7" xfId="0" applyFont="1" applyBorder="1" applyAlignment="1" applyProtection="1" quotePrefix="1">
      <alignment horizontal="left" vertical="center" wrapText="1" indent="2"/>
    </xf>
    <xf numFmtId="0" fontId="6" fillId="0" borderId="7" xfId="0" applyFont="1" applyBorder="1" applyAlignment="1" applyProtection="1" quotePrefix="1">
      <alignment horizontal="left" vertical="center" wrapText="1" indent="2"/>
    </xf>
    <xf numFmtId="0" fontId="6" fillId="0" borderId="6" xfId="0" applyFont="1" applyBorder="1" applyAlignment="1" applyProtection="1" quotePrefix="1">
      <alignment horizontal="left" vertical="center" wrapText="1" indent="2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常规 2 2" xfId="52"/>
    <cellStyle name="NumberStyle" xfId="53"/>
    <cellStyle name="TextStyle" xfId="54"/>
    <cellStyle name="MoneyStyle" xfId="55"/>
    <cellStyle name="TimeStyle" xfId="56"/>
    <cellStyle name="IntegralNumberStyle" xfId="57"/>
    <cellStyle name="Normal" xfId="58"/>
    <cellStyle name="常规 3" xfId="5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tabSelected="1" workbookViewId="0">
      <pane ySplit="1" topLeftCell="A10" activePane="bottomLeft" state="frozen"/>
      <selection/>
      <selection pane="bottomLeft" activeCell="G11" sqref="G11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  <col min="6" max="6" width="12.8571428571429"/>
  </cols>
  <sheetData>
    <row r="1" customHeight="1" spans="1:4">
      <c r="A1" s="1"/>
      <c r="B1" s="1"/>
      <c r="C1" s="1"/>
      <c r="D1" s="1"/>
    </row>
    <row r="2" ht="15" customHeight="1" spans="4:4">
      <c r="D2" s="41" t="s">
        <v>0</v>
      </c>
    </row>
    <row r="3" ht="36" customHeight="1" spans="1:4">
      <c r="A3" s="6" t="str">
        <f>"2025"&amp;"年部门财务收支预算总表"</f>
        <v>2025年部门财务收支预算总表</v>
      </c>
      <c r="B3" s="218"/>
      <c r="C3" s="218"/>
      <c r="D3" s="218"/>
    </row>
    <row r="4" ht="18.75" customHeight="1" spans="1:4">
      <c r="A4" s="43" t="str">
        <f>"单位名称："&amp;"双江拉祜族佤族布朗族傣族自治县交通运输局"</f>
        <v>单位名称：双江拉祜族佤族布朗族傣族自治县交通运输局</v>
      </c>
      <c r="B4" s="219"/>
      <c r="C4" s="219"/>
      <c r="D4" s="41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32" t="str">
        <f t="shared" ref="B6:D6" si="0">"2025"&amp;"年预算数"</f>
        <v>2025年预算数</v>
      </c>
      <c r="C6" s="32" t="s">
        <v>5</v>
      </c>
      <c r="D6" s="32" t="str">
        <f t="shared" si="0"/>
        <v>2025年预算数</v>
      </c>
    </row>
    <row r="7" ht="18.75" customHeight="1" spans="1:4">
      <c r="A7" s="34"/>
      <c r="B7" s="34"/>
      <c r="C7" s="34"/>
      <c r="D7" s="34"/>
    </row>
    <row r="8" ht="18.75" customHeight="1" spans="1:4">
      <c r="A8" s="144" t="s">
        <v>6</v>
      </c>
      <c r="B8" s="24">
        <v>35565939.22</v>
      </c>
      <c r="C8" s="144" t="s">
        <v>7</v>
      </c>
      <c r="D8" s="24">
        <v>10000</v>
      </c>
    </row>
    <row r="9" ht="18.75" customHeight="1" spans="1:4">
      <c r="A9" s="144" t="s">
        <v>8</v>
      </c>
      <c r="B9" s="24">
        <v>3400000</v>
      </c>
      <c r="C9" s="144" t="s">
        <v>9</v>
      </c>
      <c r="D9" s="24"/>
    </row>
    <row r="10" ht="18.75" customHeight="1" spans="1:4">
      <c r="A10" s="144" t="s">
        <v>10</v>
      </c>
      <c r="B10" s="24"/>
      <c r="C10" s="144" t="s">
        <v>11</v>
      </c>
      <c r="D10" s="24"/>
    </row>
    <row r="11" ht="18.75" customHeight="1" spans="1:4">
      <c r="A11" s="144" t="s">
        <v>12</v>
      </c>
      <c r="B11" s="24"/>
      <c r="C11" s="144" t="s">
        <v>13</v>
      </c>
      <c r="D11" s="24"/>
    </row>
    <row r="12" ht="18.75" customHeight="1" spans="1:4">
      <c r="A12" s="220" t="s">
        <v>14</v>
      </c>
      <c r="B12" s="24">
        <v>115800</v>
      </c>
      <c r="C12" s="176" t="s">
        <v>15</v>
      </c>
      <c r="D12" s="24"/>
    </row>
    <row r="13" ht="18.75" customHeight="1" spans="1:4">
      <c r="A13" s="179" t="s">
        <v>16</v>
      </c>
      <c r="B13" s="24"/>
      <c r="C13" s="178" t="s">
        <v>17</v>
      </c>
      <c r="D13" s="24"/>
    </row>
    <row r="14" ht="18.75" customHeight="1" spans="1:4">
      <c r="A14" s="179" t="s">
        <v>18</v>
      </c>
      <c r="B14" s="24"/>
      <c r="C14" s="178" t="s">
        <v>19</v>
      </c>
      <c r="D14" s="24"/>
    </row>
    <row r="15" ht="18.75" customHeight="1" spans="1:4">
      <c r="A15" s="179" t="s">
        <v>20</v>
      </c>
      <c r="B15" s="24"/>
      <c r="C15" s="178" t="s">
        <v>21</v>
      </c>
      <c r="D15" s="24">
        <v>1216153.49</v>
      </c>
    </row>
    <row r="16" ht="18.75" customHeight="1" spans="1:4">
      <c r="A16" s="179" t="s">
        <v>22</v>
      </c>
      <c r="B16" s="24"/>
      <c r="C16" s="178" t="s">
        <v>23</v>
      </c>
      <c r="D16" s="24">
        <v>265413.57</v>
      </c>
    </row>
    <row r="17" ht="18.75" customHeight="1" spans="1:4">
      <c r="A17" s="179" t="s">
        <v>24</v>
      </c>
      <c r="B17" s="24">
        <v>115800</v>
      </c>
      <c r="C17" s="179" t="s">
        <v>25</v>
      </c>
      <c r="D17" s="24"/>
    </row>
    <row r="18" ht="18.75" customHeight="1" spans="1:4">
      <c r="A18" s="179" t="s">
        <v>26</v>
      </c>
      <c r="B18" s="24"/>
      <c r="C18" s="179" t="s">
        <v>27</v>
      </c>
      <c r="D18" s="24">
        <v>3400000</v>
      </c>
    </row>
    <row r="19" ht="18.75" customHeight="1" spans="1:4">
      <c r="A19" s="180" t="s">
        <v>26</v>
      </c>
      <c r="B19" s="24"/>
      <c r="C19" s="178" t="s">
        <v>28</v>
      </c>
      <c r="D19" s="24"/>
    </row>
    <row r="20" ht="18.75" customHeight="1" spans="1:4">
      <c r="A20" s="180" t="s">
        <v>26</v>
      </c>
      <c r="B20" s="24"/>
      <c r="C20" s="178" t="s">
        <v>29</v>
      </c>
      <c r="D20" s="24">
        <v>75674598.39</v>
      </c>
    </row>
    <row r="21" ht="18.75" customHeight="1" spans="1:4">
      <c r="A21" s="180" t="s">
        <v>26</v>
      </c>
      <c r="B21" s="24"/>
      <c r="C21" s="178" t="s">
        <v>30</v>
      </c>
      <c r="D21" s="24"/>
    </row>
    <row r="22" ht="18.75" customHeight="1" spans="1:4">
      <c r="A22" s="180" t="s">
        <v>26</v>
      </c>
      <c r="B22" s="24"/>
      <c r="C22" s="178" t="s">
        <v>31</v>
      </c>
      <c r="D22" s="24"/>
    </row>
    <row r="23" ht="18.75" customHeight="1" spans="1:4">
      <c r="A23" s="180" t="s">
        <v>26</v>
      </c>
      <c r="B23" s="24"/>
      <c r="C23" s="178" t="s">
        <v>32</v>
      </c>
      <c r="D23" s="24"/>
    </row>
    <row r="24" ht="18.75" customHeight="1" spans="1:4">
      <c r="A24" s="180" t="s">
        <v>26</v>
      </c>
      <c r="B24" s="24"/>
      <c r="C24" s="178" t="s">
        <v>33</v>
      </c>
      <c r="D24" s="24"/>
    </row>
    <row r="25" ht="18.75" customHeight="1" spans="1:4">
      <c r="A25" s="180" t="s">
        <v>26</v>
      </c>
      <c r="B25" s="24"/>
      <c r="C25" s="178" t="s">
        <v>34</v>
      </c>
      <c r="D25" s="24"/>
    </row>
    <row r="26" ht="18.75" customHeight="1" spans="1:4">
      <c r="A26" s="180" t="s">
        <v>26</v>
      </c>
      <c r="B26" s="24"/>
      <c r="C26" s="178" t="s">
        <v>35</v>
      </c>
      <c r="D26" s="24">
        <v>364167.36</v>
      </c>
    </row>
    <row r="27" ht="18.75" customHeight="1" spans="1:4">
      <c r="A27" s="180" t="s">
        <v>26</v>
      </c>
      <c r="B27" s="24"/>
      <c r="C27" s="178" t="s">
        <v>36</v>
      </c>
      <c r="D27" s="24"/>
    </row>
    <row r="28" ht="18.75" customHeight="1" spans="1:4">
      <c r="A28" s="180" t="s">
        <v>26</v>
      </c>
      <c r="B28" s="24"/>
      <c r="C28" s="178" t="s">
        <v>37</v>
      </c>
      <c r="D28" s="24"/>
    </row>
    <row r="29" ht="18.75" customHeight="1" spans="1:4">
      <c r="A29" s="180" t="s">
        <v>26</v>
      </c>
      <c r="B29" s="24"/>
      <c r="C29" s="178" t="s">
        <v>38</v>
      </c>
      <c r="D29" s="24"/>
    </row>
    <row r="30" ht="18.75" customHeight="1" spans="1:4">
      <c r="A30" s="180" t="s">
        <v>26</v>
      </c>
      <c r="B30" s="24"/>
      <c r="C30" s="178" t="s">
        <v>39</v>
      </c>
      <c r="D30" s="24"/>
    </row>
    <row r="31" ht="18.75" customHeight="1" spans="1:4">
      <c r="A31" s="181" t="s">
        <v>26</v>
      </c>
      <c r="B31" s="24"/>
      <c r="C31" s="179" t="s">
        <v>40</v>
      </c>
      <c r="D31" s="24"/>
    </row>
    <row r="32" ht="18.75" customHeight="1" spans="1:4">
      <c r="A32" s="181" t="s">
        <v>26</v>
      </c>
      <c r="B32" s="24"/>
      <c r="C32" s="179" t="s">
        <v>41</v>
      </c>
      <c r="D32" s="24"/>
    </row>
    <row r="33" ht="18.75" customHeight="1" spans="1:4">
      <c r="A33" s="181" t="s">
        <v>26</v>
      </c>
      <c r="B33" s="24"/>
      <c r="C33" s="179" t="s">
        <v>42</v>
      </c>
      <c r="D33" s="24"/>
    </row>
    <row r="34" ht="18.75" customHeight="1" spans="1:4">
      <c r="A34" s="221"/>
      <c r="B34" s="182"/>
      <c r="C34" s="179" t="s">
        <v>43</v>
      </c>
      <c r="D34" s="24"/>
    </row>
    <row r="35" ht="18.75" customHeight="1" spans="1:4">
      <c r="A35" s="221" t="s">
        <v>44</v>
      </c>
      <c r="B35" s="182">
        <f>SUM(B8:B12)</f>
        <v>39081739.22</v>
      </c>
      <c r="C35" s="222" t="s">
        <v>45</v>
      </c>
      <c r="D35" s="182">
        <v>80930332.81</v>
      </c>
    </row>
    <row r="36" ht="18.75" customHeight="1" spans="1:4">
      <c r="A36" s="223" t="s">
        <v>46</v>
      </c>
      <c r="B36" s="24">
        <v>41848593.59</v>
      </c>
      <c r="C36" s="144" t="s">
        <v>47</v>
      </c>
      <c r="D36" s="24"/>
    </row>
    <row r="37" ht="18.75" customHeight="1" spans="1:4">
      <c r="A37" s="223" t="s">
        <v>48</v>
      </c>
      <c r="B37" s="24">
        <v>41848593.59</v>
      </c>
      <c r="C37" s="144" t="s">
        <v>48</v>
      </c>
      <c r="D37" s="24"/>
    </row>
    <row r="38" ht="18.75" customHeight="1" spans="1:4">
      <c r="A38" s="223" t="s">
        <v>49</v>
      </c>
      <c r="B38" s="24">
        <f>B36-B37</f>
        <v>0</v>
      </c>
      <c r="C38" s="144" t="s">
        <v>50</v>
      </c>
      <c r="D38" s="24"/>
    </row>
    <row r="39" ht="18.75" customHeight="1" spans="1:4">
      <c r="A39" s="224" t="s">
        <v>51</v>
      </c>
      <c r="B39" s="182">
        <f t="shared" ref="B39:D39" si="1">B35+B36</f>
        <v>80930332.81</v>
      </c>
      <c r="C39" s="222" t="s">
        <v>52</v>
      </c>
      <c r="D39" s="182">
        <f t="shared" si="1"/>
        <v>80930332.81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88888888888889" right="0.388888888888889" top="0.509027777777778" bottom="0.509027777777778" header="0.309027777777778" footer="0.309027777777778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3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customHeight="1" spans="1:6">
      <c r="A1" s="1"/>
      <c r="B1" s="1"/>
      <c r="C1" s="1"/>
      <c r="D1" s="1"/>
      <c r="E1" s="1"/>
      <c r="F1" s="1"/>
    </row>
    <row r="2" ht="15" customHeight="1" spans="1:6">
      <c r="A2" s="110">
        <v>1</v>
      </c>
      <c r="B2" s="111">
        <v>0</v>
      </c>
      <c r="C2" s="110">
        <v>1</v>
      </c>
      <c r="D2" s="112"/>
      <c r="E2" s="112"/>
      <c r="F2" s="41" t="s">
        <v>440</v>
      </c>
    </row>
    <row r="3" ht="32.25" customHeight="1" spans="1:6">
      <c r="A3" s="113" t="str">
        <f>"2025"&amp;"年部门政府性基金预算支出预算表"</f>
        <v>2025年部门政府性基金预算支出预算表</v>
      </c>
      <c r="B3" s="114" t="s">
        <v>441</v>
      </c>
      <c r="C3" s="115"/>
      <c r="D3" s="116"/>
      <c r="E3" s="116"/>
      <c r="F3" s="116"/>
    </row>
    <row r="4" ht="18.75" customHeight="1" spans="1:6">
      <c r="A4" s="8" t="str">
        <f>"单位名称："&amp;"双江拉祜族佤族布朗族傣族自治县交通运输局"</f>
        <v>单位名称：双江拉祜族佤族布朗族傣族自治县交通运输局</v>
      </c>
      <c r="B4" s="8" t="s">
        <v>442</v>
      </c>
      <c r="C4" s="110"/>
      <c r="D4" s="112"/>
      <c r="E4" s="112"/>
      <c r="F4" s="41" t="s">
        <v>1</v>
      </c>
    </row>
    <row r="5" ht="18.75" customHeight="1" spans="1:6">
      <c r="A5" s="117" t="s">
        <v>216</v>
      </c>
      <c r="B5" s="118" t="s">
        <v>74</v>
      </c>
      <c r="C5" s="119" t="s">
        <v>75</v>
      </c>
      <c r="D5" s="14" t="s">
        <v>443</v>
      </c>
      <c r="E5" s="14"/>
      <c r="F5" s="15"/>
    </row>
    <row r="6" ht="18.75" customHeight="1" spans="1:6">
      <c r="A6" s="120"/>
      <c r="B6" s="121"/>
      <c r="C6" s="106"/>
      <c r="D6" s="105" t="s">
        <v>56</v>
      </c>
      <c r="E6" s="105" t="s">
        <v>76</v>
      </c>
      <c r="F6" s="105" t="s">
        <v>77</v>
      </c>
    </row>
    <row r="7" ht="18.75" customHeight="1" spans="1:6">
      <c r="A7" s="120">
        <v>1</v>
      </c>
      <c r="B7" s="122" t="s">
        <v>197</v>
      </c>
      <c r="C7" s="106">
        <v>3</v>
      </c>
      <c r="D7" s="105">
        <v>4</v>
      </c>
      <c r="E7" s="105">
        <v>5</v>
      </c>
      <c r="F7" s="105">
        <v>6</v>
      </c>
    </row>
    <row r="8" ht="18.75" customHeight="1" spans="1:6">
      <c r="A8" s="123" t="s">
        <v>71</v>
      </c>
      <c r="B8" s="93"/>
      <c r="C8" s="93"/>
      <c r="D8" s="24">
        <v>3400000</v>
      </c>
      <c r="E8" s="24"/>
      <c r="F8" s="24">
        <v>3400000</v>
      </c>
    </row>
    <row r="9" ht="18.75" customHeight="1" spans="1:6">
      <c r="A9" s="124" t="s">
        <v>71</v>
      </c>
      <c r="B9" s="93"/>
      <c r="C9" s="93"/>
      <c r="D9" s="24">
        <v>3400000</v>
      </c>
      <c r="E9" s="24"/>
      <c r="F9" s="24">
        <v>3400000</v>
      </c>
    </row>
    <row r="10" ht="18.75" customHeight="1" spans="1:6">
      <c r="A10" s="26"/>
      <c r="B10" s="93" t="s">
        <v>122</v>
      </c>
      <c r="C10" s="93" t="s">
        <v>123</v>
      </c>
      <c r="D10" s="24">
        <v>3400000</v>
      </c>
      <c r="E10" s="24"/>
      <c r="F10" s="24">
        <v>3400000</v>
      </c>
    </row>
    <row r="11" ht="18.75" customHeight="1" spans="1:6">
      <c r="A11" s="26"/>
      <c r="B11" s="125" t="s">
        <v>124</v>
      </c>
      <c r="C11" s="125" t="s">
        <v>125</v>
      </c>
      <c r="D11" s="24">
        <v>3400000</v>
      </c>
      <c r="E11" s="24"/>
      <c r="F11" s="24">
        <v>3400000</v>
      </c>
    </row>
    <row r="12" ht="18.75" customHeight="1" spans="1:6">
      <c r="A12" s="26"/>
      <c r="B12" s="126" t="s">
        <v>126</v>
      </c>
      <c r="C12" s="126" t="s">
        <v>127</v>
      </c>
      <c r="D12" s="24">
        <v>3400000</v>
      </c>
      <c r="E12" s="24"/>
      <c r="F12" s="24">
        <v>3400000</v>
      </c>
    </row>
    <row r="13" ht="18.75" customHeight="1" spans="1:6">
      <c r="A13" s="127" t="s">
        <v>154</v>
      </c>
      <c r="B13" s="128" t="s">
        <v>154</v>
      </c>
      <c r="C13" s="129" t="s">
        <v>154</v>
      </c>
      <c r="D13" s="24">
        <v>3400000</v>
      </c>
      <c r="E13" s="24"/>
      <c r="F13" s="24">
        <v>3400000</v>
      </c>
    </row>
  </sheetData>
  <mergeCells count="7">
    <mergeCell ref="A3:F3"/>
    <mergeCell ref="A4:C4"/>
    <mergeCell ref="D5:F5"/>
    <mergeCell ref="A13:C13"/>
    <mergeCell ref="A5:A6"/>
    <mergeCell ref="B5:B6"/>
    <mergeCell ref="C5:C6"/>
  </mergeCells>
  <printOptions horizontalCentered="1"/>
  <pageMargins left="0.388888888888889" right="0.388888888888889" top="0.579166666666667" bottom="0.579166666666667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24"/>
  <sheetViews>
    <sheetView showZeros="0" workbookViewId="0">
      <pane ySplit="1" topLeftCell="A2" activePane="bottomLeft" state="frozen"/>
      <selection/>
      <selection pane="bottomLeft" activeCell="H31" sqref="H31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5" customHeight="1" spans="1:17">
      <c r="A2" s="31"/>
      <c r="B2" s="31"/>
      <c r="C2" s="31"/>
      <c r="D2" s="31"/>
      <c r="E2" s="31"/>
      <c r="F2" s="31"/>
      <c r="G2" s="31"/>
      <c r="H2" s="31"/>
      <c r="I2" s="31"/>
      <c r="J2" s="31"/>
      <c r="O2" s="40"/>
      <c r="P2" s="40"/>
      <c r="Q2" s="41" t="s">
        <v>444</v>
      </c>
    </row>
    <row r="3" ht="35.25" customHeight="1" spans="1:17">
      <c r="A3" s="68" t="str">
        <f>"2025"&amp;"年部门政府采购预算表"</f>
        <v>2025年部门政府采购预算表</v>
      </c>
      <c r="B3" s="7"/>
      <c r="C3" s="7"/>
      <c r="D3" s="7"/>
      <c r="E3" s="7"/>
      <c r="F3" s="7"/>
      <c r="G3" s="7"/>
      <c r="H3" s="7"/>
      <c r="I3" s="7"/>
      <c r="J3" s="7"/>
      <c r="K3" s="62"/>
      <c r="L3" s="7"/>
      <c r="M3" s="7"/>
      <c r="N3" s="7"/>
      <c r="O3" s="62"/>
      <c r="P3" s="62"/>
      <c r="Q3" s="7"/>
    </row>
    <row r="4" ht="18.75" customHeight="1" spans="1:17">
      <c r="A4" s="43" t="str">
        <f>"单位名称："&amp;"双江拉祜族佤族布朗族傣族自治县交通运输局"</f>
        <v>单位名称：双江拉祜族佤族布朗族傣族自治县交通运输局</v>
      </c>
      <c r="B4" s="104"/>
      <c r="C4" s="104"/>
      <c r="D4" s="104"/>
      <c r="E4" s="104"/>
      <c r="F4" s="104"/>
      <c r="G4" s="104"/>
      <c r="H4" s="104"/>
      <c r="I4" s="104"/>
      <c r="J4" s="104"/>
      <c r="O4" s="73"/>
      <c r="P4" s="73"/>
      <c r="Q4" s="41" t="s">
        <v>203</v>
      </c>
    </row>
    <row r="5" ht="18.75" customHeight="1" spans="1:17">
      <c r="A5" s="12" t="s">
        <v>445</v>
      </c>
      <c r="B5" s="83" t="s">
        <v>446</v>
      </c>
      <c r="C5" s="83" t="s">
        <v>447</v>
      </c>
      <c r="D5" s="83" t="s">
        <v>448</v>
      </c>
      <c r="E5" s="83" t="s">
        <v>449</v>
      </c>
      <c r="F5" s="83" t="s">
        <v>450</v>
      </c>
      <c r="G5" s="46" t="s">
        <v>223</v>
      </c>
      <c r="H5" s="46"/>
      <c r="I5" s="46"/>
      <c r="J5" s="46"/>
      <c r="K5" s="85"/>
      <c r="L5" s="46"/>
      <c r="M5" s="46"/>
      <c r="N5" s="46"/>
      <c r="O5" s="74"/>
      <c r="P5" s="85"/>
      <c r="Q5" s="47"/>
    </row>
    <row r="6" ht="18.75" customHeight="1" spans="1:17">
      <c r="A6" s="17"/>
      <c r="B6" s="86"/>
      <c r="C6" s="86"/>
      <c r="D6" s="86"/>
      <c r="E6" s="86"/>
      <c r="F6" s="86"/>
      <c r="G6" s="86" t="s">
        <v>56</v>
      </c>
      <c r="H6" s="86" t="s">
        <v>59</v>
      </c>
      <c r="I6" s="86" t="s">
        <v>451</v>
      </c>
      <c r="J6" s="86" t="s">
        <v>452</v>
      </c>
      <c r="K6" s="87" t="s">
        <v>453</v>
      </c>
      <c r="L6" s="100" t="s">
        <v>79</v>
      </c>
      <c r="M6" s="100"/>
      <c r="N6" s="100"/>
      <c r="O6" s="101"/>
      <c r="P6" s="102"/>
      <c r="Q6" s="88"/>
    </row>
    <row r="7" ht="30" customHeight="1" spans="1:17">
      <c r="A7" s="19"/>
      <c r="B7" s="88"/>
      <c r="C7" s="88"/>
      <c r="D7" s="88"/>
      <c r="E7" s="88"/>
      <c r="F7" s="88"/>
      <c r="G7" s="88"/>
      <c r="H7" s="88" t="s">
        <v>58</v>
      </c>
      <c r="I7" s="88"/>
      <c r="J7" s="88"/>
      <c r="K7" s="89"/>
      <c r="L7" s="88" t="s">
        <v>58</v>
      </c>
      <c r="M7" s="88" t="s">
        <v>65</v>
      </c>
      <c r="N7" s="88" t="s">
        <v>231</v>
      </c>
      <c r="O7" s="103" t="s">
        <v>67</v>
      </c>
      <c r="P7" s="89" t="s">
        <v>68</v>
      </c>
      <c r="Q7" s="88" t="s">
        <v>69</v>
      </c>
    </row>
    <row r="8" ht="18.75" customHeight="1" spans="1:17">
      <c r="A8" s="34">
        <v>1</v>
      </c>
      <c r="B8" s="105">
        <v>2</v>
      </c>
      <c r="C8" s="105">
        <v>3</v>
      </c>
      <c r="D8" s="105">
        <v>4</v>
      </c>
      <c r="E8" s="105">
        <v>5</v>
      </c>
      <c r="F8" s="105">
        <v>6</v>
      </c>
      <c r="G8" s="106">
        <v>7</v>
      </c>
      <c r="H8" s="106">
        <v>8</v>
      </c>
      <c r="I8" s="106">
        <v>9</v>
      </c>
      <c r="J8" s="106">
        <v>10</v>
      </c>
      <c r="K8" s="106">
        <v>11</v>
      </c>
      <c r="L8" s="106">
        <v>12</v>
      </c>
      <c r="M8" s="106">
        <v>13</v>
      </c>
      <c r="N8" s="106">
        <v>14</v>
      </c>
      <c r="O8" s="106">
        <v>15</v>
      </c>
      <c r="P8" s="106">
        <v>16</v>
      </c>
      <c r="Q8" s="106">
        <v>17</v>
      </c>
    </row>
    <row r="9" ht="18.75" customHeight="1" spans="1:17">
      <c r="A9" s="91" t="s">
        <v>71</v>
      </c>
      <c r="B9" s="92"/>
      <c r="C9" s="92"/>
      <c r="D9" s="92"/>
      <c r="E9" s="107"/>
      <c r="F9" s="24">
        <v>115880</v>
      </c>
      <c r="G9" s="24">
        <v>403880</v>
      </c>
      <c r="H9" s="24">
        <v>403880</v>
      </c>
      <c r="I9" s="24"/>
      <c r="J9" s="24"/>
      <c r="K9" s="24"/>
      <c r="L9" s="24"/>
      <c r="M9" s="24"/>
      <c r="N9" s="24"/>
      <c r="O9" s="24"/>
      <c r="P9" s="24"/>
      <c r="Q9" s="24"/>
    </row>
    <row r="10" ht="18.75" customHeight="1" spans="1:17">
      <c r="A10" s="49" t="s">
        <v>71</v>
      </c>
      <c r="B10" s="92"/>
      <c r="C10" s="92"/>
      <c r="D10" s="92"/>
      <c r="E10" s="108"/>
      <c r="F10" s="24">
        <v>115880</v>
      </c>
      <c r="G10" s="24">
        <v>403880</v>
      </c>
      <c r="H10" s="24">
        <v>403880</v>
      </c>
      <c r="I10" s="24"/>
      <c r="J10" s="24"/>
      <c r="K10" s="24"/>
      <c r="L10" s="24"/>
      <c r="M10" s="24"/>
      <c r="N10" s="24"/>
      <c r="O10" s="24"/>
      <c r="P10" s="24"/>
      <c r="Q10" s="24"/>
    </row>
    <row r="11" ht="18.75" customHeight="1" spans="1:17">
      <c r="A11" s="228" t="s">
        <v>289</v>
      </c>
      <c r="B11" s="92" t="s">
        <v>454</v>
      </c>
      <c r="C11" s="92" t="s">
        <v>455</v>
      </c>
      <c r="D11" s="92" t="s">
        <v>393</v>
      </c>
      <c r="E11" s="108">
        <v>34000</v>
      </c>
      <c r="F11" s="24"/>
      <c r="G11" s="24">
        <v>34000</v>
      </c>
      <c r="H11" s="24">
        <v>34000</v>
      </c>
      <c r="I11" s="24"/>
      <c r="J11" s="24"/>
      <c r="K11" s="24"/>
      <c r="L11" s="24"/>
      <c r="M11" s="24"/>
      <c r="N11" s="24"/>
      <c r="O11" s="24"/>
      <c r="P11" s="24"/>
      <c r="Q11" s="24"/>
    </row>
    <row r="12" ht="18.75" customHeight="1" spans="1:17">
      <c r="A12" s="228" t="s">
        <v>289</v>
      </c>
      <c r="B12" s="92" t="s">
        <v>456</v>
      </c>
      <c r="C12" s="92" t="s">
        <v>457</v>
      </c>
      <c r="D12" s="92" t="s">
        <v>393</v>
      </c>
      <c r="E12" s="108">
        <v>20000</v>
      </c>
      <c r="F12" s="24"/>
      <c r="G12" s="24">
        <v>20000</v>
      </c>
      <c r="H12" s="24">
        <v>20000</v>
      </c>
      <c r="I12" s="24"/>
      <c r="J12" s="24"/>
      <c r="K12" s="24"/>
      <c r="L12" s="24"/>
      <c r="M12" s="24"/>
      <c r="N12" s="24"/>
      <c r="O12" s="24"/>
      <c r="P12" s="24"/>
      <c r="Q12" s="24"/>
    </row>
    <row r="13" ht="18.75" customHeight="1" spans="1:17">
      <c r="A13" s="228" t="s">
        <v>289</v>
      </c>
      <c r="B13" s="92" t="s">
        <v>458</v>
      </c>
      <c r="C13" s="92" t="s">
        <v>459</v>
      </c>
      <c r="D13" s="92" t="s">
        <v>393</v>
      </c>
      <c r="E13" s="108">
        <v>14000</v>
      </c>
      <c r="F13" s="24"/>
      <c r="G13" s="24">
        <v>14000</v>
      </c>
      <c r="H13" s="24">
        <v>14000</v>
      </c>
      <c r="I13" s="24"/>
      <c r="J13" s="24"/>
      <c r="K13" s="24"/>
      <c r="L13" s="24"/>
      <c r="M13" s="24"/>
      <c r="N13" s="24"/>
      <c r="O13" s="24"/>
      <c r="P13" s="24"/>
      <c r="Q13" s="24"/>
    </row>
    <row r="14" ht="18.75" customHeight="1" spans="1:17">
      <c r="A14" s="228" t="s">
        <v>362</v>
      </c>
      <c r="B14" s="92" t="s">
        <v>460</v>
      </c>
      <c r="C14" s="92" t="s">
        <v>461</v>
      </c>
      <c r="D14" s="92" t="s">
        <v>393</v>
      </c>
      <c r="E14" s="108">
        <v>5</v>
      </c>
      <c r="F14" s="24">
        <v>7500</v>
      </c>
      <c r="G14" s="24">
        <v>7500</v>
      </c>
      <c r="H14" s="24">
        <v>7500</v>
      </c>
      <c r="I14" s="24"/>
      <c r="J14" s="24"/>
      <c r="K14" s="24"/>
      <c r="L14" s="24"/>
      <c r="M14" s="24"/>
      <c r="N14" s="24"/>
      <c r="O14" s="24"/>
      <c r="P14" s="24"/>
      <c r="Q14" s="24"/>
    </row>
    <row r="15" ht="18.75" customHeight="1" spans="1:17">
      <c r="A15" s="228" t="s">
        <v>362</v>
      </c>
      <c r="B15" s="92" t="s">
        <v>462</v>
      </c>
      <c r="C15" s="92" t="s">
        <v>462</v>
      </c>
      <c r="D15" s="92" t="s">
        <v>393</v>
      </c>
      <c r="E15" s="108">
        <v>10</v>
      </c>
      <c r="F15" s="24">
        <v>8000</v>
      </c>
      <c r="G15" s="24">
        <v>8000</v>
      </c>
      <c r="H15" s="24">
        <v>8000</v>
      </c>
      <c r="I15" s="24"/>
      <c r="J15" s="24"/>
      <c r="K15" s="24"/>
      <c r="L15" s="24"/>
      <c r="M15" s="24"/>
      <c r="N15" s="24"/>
      <c r="O15" s="24"/>
      <c r="P15" s="24"/>
      <c r="Q15" s="24"/>
    </row>
    <row r="16" ht="18.75" customHeight="1" spans="1:17">
      <c r="A16" s="228" t="s">
        <v>362</v>
      </c>
      <c r="B16" s="92" t="s">
        <v>463</v>
      </c>
      <c r="C16" s="92" t="s">
        <v>464</v>
      </c>
      <c r="D16" s="92" t="s">
        <v>393</v>
      </c>
      <c r="E16" s="108">
        <v>5</v>
      </c>
      <c r="F16" s="24">
        <v>12500</v>
      </c>
      <c r="G16" s="24">
        <v>12500</v>
      </c>
      <c r="H16" s="24">
        <v>12500</v>
      </c>
      <c r="I16" s="24"/>
      <c r="J16" s="24"/>
      <c r="K16" s="24"/>
      <c r="L16" s="24"/>
      <c r="M16" s="24"/>
      <c r="N16" s="24"/>
      <c r="O16" s="24"/>
      <c r="P16" s="24"/>
      <c r="Q16" s="24"/>
    </row>
    <row r="17" ht="18.75" customHeight="1" spans="1:17">
      <c r="A17" s="228" t="s">
        <v>362</v>
      </c>
      <c r="B17" s="92" t="s">
        <v>465</v>
      </c>
      <c r="C17" s="92" t="s">
        <v>465</v>
      </c>
      <c r="D17" s="92" t="s">
        <v>393</v>
      </c>
      <c r="E17" s="108">
        <v>2</v>
      </c>
      <c r="F17" s="24">
        <v>14000</v>
      </c>
      <c r="G17" s="24">
        <v>14000</v>
      </c>
      <c r="H17" s="24">
        <v>14000</v>
      </c>
      <c r="I17" s="24"/>
      <c r="J17" s="24"/>
      <c r="K17" s="24"/>
      <c r="L17" s="24"/>
      <c r="M17" s="24"/>
      <c r="N17" s="24"/>
      <c r="O17" s="24"/>
      <c r="P17" s="24"/>
      <c r="Q17" s="24"/>
    </row>
    <row r="18" ht="18.75" customHeight="1" spans="1:17">
      <c r="A18" s="228" t="s">
        <v>362</v>
      </c>
      <c r="B18" s="92" t="s">
        <v>466</v>
      </c>
      <c r="C18" s="92" t="s">
        <v>466</v>
      </c>
      <c r="D18" s="92" t="s">
        <v>393</v>
      </c>
      <c r="E18" s="108">
        <v>100</v>
      </c>
      <c r="F18" s="24">
        <v>28000</v>
      </c>
      <c r="G18" s="24">
        <v>28000</v>
      </c>
      <c r="H18" s="24">
        <v>28000</v>
      </c>
      <c r="I18" s="24"/>
      <c r="J18" s="24"/>
      <c r="K18" s="24"/>
      <c r="L18" s="24"/>
      <c r="M18" s="24"/>
      <c r="N18" s="24"/>
      <c r="O18" s="24"/>
      <c r="P18" s="24"/>
      <c r="Q18" s="24"/>
    </row>
    <row r="19" ht="18.75" customHeight="1" spans="1:17">
      <c r="A19" s="228" t="s">
        <v>362</v>
      </c>
      <c r="B19" s="92" t="s">
        <v>467</v>
      </c>
      <c r="C19" s="92" t="s">
        <v>468</v>
      </c>
      <c r="D19" s="92" t="s">
        <v>393</v>
      </c>
      <c r="E19" s="108">
        <v>4</v>
      </c>
      <c r="F19" s="24">
        <v>3320</v>
      </c>
      <c r="G19" s="24">
        <v>3320</v>
      </c>
      <c r="H19" s="24">
        <v>3320</v>
      </c>
      <c r="I19" s="24"/>
      <c r="J19" s="24"/>
      <c r="K19" s="24"/>
      <c r="L19" s="24"/>
      <c r="M19" s="24"/>
      <c r="N19" s="24"/>
      <c r="O19" s="24"/>
      <c r="P19" s="24"/>
      <c r="Q19" s="24"/>
    </row>
    <row r="20" ht="18.75" customHeight="1" spans="1:17">
      <c r="A20" s="228" t="s">
        <v>362</v>
      </c>
      <c r="B20" s="92" t="s">
        <v>469</v>
      </c>
      <c r="C20" s="92" t="s">
        <v>468</v>
      </c>
      <c r="D20" s="92" t="s">
        <v>393</v>
      </c>
      <c r="E20" s="108">
        <v>4</v>
      </c>
      <c r="F20" s="24">
        <v>3480</v>
      </c>
      <c r="G20" s="24">
        <v>3480</v>
      </c>
      <c r="H20" s="24">
        <v>3480</v>
      </c>
      <c r="I20" s="24"/>
      <c r="J20" s="24"/>
      <c r="K20" s="24"/>
      <c r="L20" s="24"/>
      <c r="M20" s="24"/>
      <c r="N20" s="24"/>
      <c r="O20" s="24"/>
      <c r="P20" s="24"/>
      <c r="Q20" s="24"/>
    </row>
    <row r="21" ht="18.75" customHeight="1" spans="1:17">
      <c r="A21" s="228" t="s">
        <v>362</v>
      </c>
      <c r="B21" s="92" t="s">
        <v>470</v>
      </c>
      <c r="C21" s="92" t="s">
        <v>468</v>
      </c>
      <c r="D21" s="92" t="s">
        <v>393</v>
      </c>
      <c r="E21" s="108">
        <v>4</v>
      </c>
      <c r="F21" s="24">
        <v>3680</v>
      </c>
      <c r="G21" s="24">
        <v>3680</v>
      </c>
      <c r="H21" s="24">
        <v>3680</v>
      </c>
      <c r="I21" s="24"/>
      <c r="J21" s="24"/>
      <c r="K21" s="24"/>
      <c r="L21" s="24"/>
      <c r="M21" s="24"/>
      <c r="N21" s="24"/>
      <c r="O21" s="24"/>
      <c r="P21" s="24"/>
      <c r="Q21" s="24"/>
    </row>
    <row r="22" ht="18.75" customHeight="1" spans="1:17">
      <c r="A22" s="228" t="s">
        <v>362</v>
      </c>
      <c r="B22" s="92" t="s">
        <v>471</v>
      </c>
      <c r="C22" s="92" t="s">
        <v>472</v>
      </c>
      <c r="D22" s="92" t="s">
        <v>393</v>
      </c>
      <c r="E22" s="108">
        <v>6</v>
      </c>
      <c r="F22" s="24">
        <v>35400</v>
      </c>
      <c r="G22" s="24">
        <v>35400</v>
      </c>
      <c r="H22" s="24">
        <v>35400</v>
      </c>
      <c r="I22" s="24"/>
      <c r="J22" s="24"/>
      <c r="K22" s="24"/>
      <c r="L22" s="24"/>
      <c r="M22" s="24"/>
      <c r="N22" s="24"/>
      <c r="O22" s="24"/>
      <c r="P22" s="24"/>
      <c r="Q22" s="24"/>
    </row>
    <row r="23" ht="18.75" customHeight="1" spans="1:17">
      <c r="A23" s="228" t="s">
        <v>356</v>
      </c>
      <c r="B23" s="92" t="s">
        <v>454</v>
      </c>
      <c r="C23" s="92" t="s">
        <v>455</v>
      </c>
      <c r="D23" s="92" t="s">
        <v>393</v>
      </c>
      <c r="E23" s="108">
        <v>1</v>
      </c>
      <c r="F23" s="24"/>
      <c r="G23" s="24">
        <v>220000</v>
      </c>
      <c r="H23" s="24">
        <v>220000</v>
      </c>
      <c r="I23" s="24"/>
      <c r="J23" s="24"/>
      <c r="K23" s="24"/>
      <c r="L23" s="24"/>
      <c r="M23" s="24"/>
      <c r="N23" s="24"/>
      <c r="O23" s="24"/>
      <c r="P23" s="24"/>
      <c r="Q23" s="24"/>
    </row>
    <row r="24" ht="18.75" customHeight="1" spans="1:17">
      <c r="A24" s="94" t="s">
        <v>154</v>
      </c>
      <c r="B24" s="95"/>
      <c r="C24" s="95"/>
      <c r="D24" s="95"/>
      <c r="E24" s="107"/>
      <c r="F24" s="24">
        <v>115880</v>
      </c>
      <c r="G24" s="24">
        <v>403880</v>
      </c>
      <c r="H24" s="24">
        <v>403880</v>
      </c>
      <c r="I24" s="24"/>
      <c r="J24" s="24"/>
      <c r="K24" s="24"/>
      <c r="L24" s="24"/>
      <c r="M24" s="24"/>
      <c r="N24" s="24"/>
      <c r="O24" s="24"/>
      <c r="P24" s="24"/>
      <c r="Q24" s="24"/>
    </row>
  </sheetData>
  <mergeCells count="16">
    <mergeCell ref="A3:Q3"/>
    <mergeCell ref="A4:F4"/>
    <mergeCell ref="G5:Q5"/>
    <mergeCell ref="L6:Q6"/>
    <mergeCell ref="A24:E24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3"/>
  <sheetViews>
    <sheetView showZeros="0" workbookViewId="0">
      <pane ySplit="1" topLeftCell="A2" activePane="bottomLeft" state="frozen"/>
      <selection/>
      <selection pane="bottomLeft" activeCell="A13" sqref="A13:C13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72"/>
      <c r="B2" s="72"/>
      <c r="C2" s="78"/>
      <c r="D2" s="72"/>
      <c r="E2" s="72"/>
      <c r="F2" s="72"/>
      <c r="G2" s="72"/>
      <c r="H2" s="79"/>
      <c r="I2" s="72"/>
      <c r="J2" s="72"/>
      <c r="K2" s="72"/>
      <c r="L2" s="40"/>
      <c r="M2" s="97"/>
      <c r="N2" s="98" t="s">
        <v>473</v>
      </c>
    </row>
    <row r="3" ht="34.5" customHeight="1" spans="1:14">
      <c r="A3" s="42" t="str">
        <f>"2025"&amp;"年部门政府购买服务预算表"</f>
        <v>2025年部门政府购买服务预算表</v>
      </c>
      <c r="B3" s="80"/>
      <c r="C3" s="62"/>
      <c r="D3" s="80"/>
      <c r="E3" s="80"/>
      <c r="F3" s="80"/>
      <c r="G3" s="80"/>
      <c r="H3" s="81"/>
      <c r="I3" s="80"/>
      <c r="J3" s="80"/>
      <c r="K3" s="80"/>
      <c r="L3" s="62"/>
      <c r="M3" s="81"/>
      <c r="N3" s="80"/>
    </row>
    <row r="4" ht="18.75" customHeight="1" spans="1:14">
      <c r="A4" s="69" t="str">
        <f>"单位名称："&amp;"双江拉祜族佤族布朗族傣族自治县交通运输局"</f>
        <v>单位名称：双江拉祜族佤族布朗族傣族自治县交通运输局</v>
      </c>
      <c r="B4" s="70"/>
      <c r="C4" s="82"/>
      <c r="D4" s="70"/>
      <c r="E4" s="70"/>
      <c r="F4" s="70"/>
      <c r="G4" s="70"/>
      <c r="H4" s="79"/>
      <c r="I4" s="72"/>
      <c r="J4" s="72"/>
      <c r="K4" s="72"/>
      <c r="L4" s="73"/>
      <c r="M4" s="99"/>
      <c r="N4" s="98" t="s">
        <v>203</v>
      </c>
    </row>
    <row r="5" ht="18.75" customHeight="1" spans="1:14">
      <c r="A5" s="12" t="s">
        <v>445</v>
      </c>
      <c r="B5" s="83" t="s">
        <v>474</v>
      </c>
      <c r="C5" s="84" t="s">
        <v>475</v>
      </c>
      <c r="D5" s="46" t="s">
        <v>223</v>
      </c>
      <c r="E5" s="46"/>
      <c r="F5" s="46"/>
      <c r="G5" s="46"/>
      <c r="H5" s="85"/>
      <c r="I5" s="46"/>
      <c r="J5" s="46"/>
      <c r="K5" s="46"/>
      <c r="L5" s="74"/>
      <c r="M5" s="85"/>
      <c r="N5" s="47"/>
    </row>
    <row r="6" ht="18.75" customHeight="1" spans="1:14">
      <c r="A6" s="17"/>
      <c r="B6" s="86"/>
      <c r="C6" s="87"/>
      <c r="D6" s="86" t="s">
        <v>56</v>
      </c>
      <c r="E6" s="86" t="s">
        <v>59</v>
      </c>
      <c r="F6" s="86" t="s">
        <v>451</v>
      </c>
      <c r="G6" s="86" t="s">
        <v>452</v>
      </c>
      <c r="H6" s="87" t="s">
        <v>453</v>
      </c>
      <c r="I6" s="100" t="s">
        <v>79</v>
      </c>
      <c r="J6" s="100"/>
      <c r="K6" s="100"/>
      <c r="L6" s="101"/>
      <c r="M6" s="102"/>
      <c r="N6" s="88"/>
    </row>
    <row r="7" ht="26.25" customHeight="1" spans="1:14">
      <c r="A7" s="19"/>
      <c r="B7" s="88"/>
      <c r="C7" s="89"/>
      <c r="D7" s="88"/>
      <c r="E7" s="88"/>
      <c r="F7" s="88"/>
      <c r="G7" s="88"/>
      <c r="H7" s="89"/>
      <c r="I7" s="88" t="s">
        <v>58</v>
      </c>
      <c r="J7" s="88" t="s">
        <v>65</v>
      </c>
      <c r="K7" s="88" t="s">
        <v>231</v>
      </c>
      <c r="L7" s="103" t="s">
        <v>67</v>
      </c>
      <c r="M7" s="89" t="s">
        <v>68</v>
      </c>
      <c r="N7" s="88" t="s">
        <v>69</v>
      </c>
    </row>
    <row r="8" ht="18.75" customHeight="1" spans="1:14">
      <c r="A8" s="90">
        <v>1</v>
      </c>
      <c r="B8" s="90">
        <v>2</v>
      </c>
      <c r="C8" s="90">
        <v>3</v>
      </c>
      <c r="D8" s="90">
        <v>4</v>
      </c>
      <c r="E8" s="90">
        <v>5</v>
      </c>
      <c r="F8" s="90">
        <v>6</v>
      </c>
      <c r="G8" s="90">
        <v>7</v>
      </c>
      <c r="H8" s="90">
        <v>8</v>
      </c>
      <c r="I8" s="90">
        <v>9</v>
      </c>
      <c r="J8" s="90">
        <v>10</v>
      </c>
      <c r="K8" s="90">
        <v>11</v>
      </c>
      <c r="L8" s="90">
        <v>12</v>
      </c>
      <c r="M8" s="90">
        <v>13</v>
      </c>
      <c r="N8" s="90">
        <v>14</v>
      </c>
    </row>
    <row r="9" ht="18.75" customHeight="1" spans="1:14">
      <c r="A9" s="91"/>
      <c r="B9" s="92"/>
      <c r="C9" s="93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ht="18.75" customHeight="1" spans="1:14">
      <c r="A10" s="91"/>
      <c r="B10" s="92"/>
      <c r="C10" s="93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ht="18.75" customHeight="1" spans="1:14">
      <c r="A11" s="94" t="s">
        <v>154</v>
      </c>
      <c r="B11" s="95"/>
      <c r="C11" s="96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3" customHeight="1" spans="1:3">
      <c r="A13" s="39" t="s">
        <v>476</v>
      </c>
      <c r="B13" s="39"/>
      <c r="C13" s="39"/>
    </row>
  </sheetData>
  <mergeCells count="14">
    <mergeCell ref="A3:N3"/>
    <mergeCell ref="A4:C4"/>
    <mergeCell ref="D5:N5"/>
    <mergeCell ref="I6:N6"/>
    <mergeCell ref="A11:C11"/>
    <mergeCell ref="A13:C13"/>
    <mergeCell ref="A5:A7"/>
    <mergeCell ref="B5:B7"/>
    <mergeCell ref="C5:C7"/>
    <mergeCell ref="D6:D7"/>
    <mergeCell ref="E6:E7"/>
    <mergeCell ref="F6:F7"/>
    <mergeCell ref="G6:G7"/>
    <mergeCell ref="H6:H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11"/>
  <sheetViews>
    <sheetView showZeros="0" workbookViewId="0">
      <pane ySplit="1" topLeftCell="A2" activePane="bottomLeft" state="frozen"/>
      <selection/>
      <selection pane="bottomLeft" activeCell="A11" sqref="A11:B11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ht="15" customHeight="1" spans="1:9">
      <c r="A2" s="31"/>
      <c r="B2" s="31"/>
      <c r="C2" s="31"/>
      <c r="D2" s="67"/>
      <c r="G2" s="40"/>
      <c r="H2" s="40"/>
      <c r="I2" s="40" t="s">
        <v>477</v>
      </c>
    </row>
    <row r="3" ht="27.75" customHeight="1" spans="1:9">
      <c r="A3" s="68" t="str">
        <f>"2025"&amp;"年县对下转移支付预算表"</f>
        <v>2025年县对下转移支付预算表</v>
      </c>
      <c r="B3" s="7"/>
      <c r="C3" s="7"/>
      <c r="D3" s="7"/>
      <c r="E3" s="7"/>
      <c r="F3" s="7"/>
      <c r="G3" s="62"/>
      <c r="H3" s="62"/>
      <c r="I3" s="7"/>
    </row>
    <row r="4" ht="18.75" customHeight="1" spans="1:9">
      <c r="A4" s="69" t="str">
        <f>"单位名称："&amp;"双江拉祜族佤族布朗族傣族自治县交通运输局"</f>
        <v>单位名称：双江拉祜族佤族布朗族傣族自治县交通运输局</v>
      </c>
      <c r="B4" s="70"/>
      <c r="C4" s="70"/>
      <c r="D4" s="71"/>
      <c r="E4" s="72"/>
      <c r="G4" s="73"/>
      <c r="H4" s="73"/>
      <c r="I4" s="40" t="s">
        <v>203</v>
      </c>
    </row>
    <row r="5" ht="18.75" customHeight="1" spans="1:9">
      <c r="A5" s="32" t="s">
        <v>478</v>
      </c>
      <c r="B5" s="13" t="s">
        <v>223</v>
      </c>
      <c r="C5" s="14"/>
      <c r="D5" s="14"/>
      <c r="E5" s="13" t="s">
        <v>479</v>
      </c>
      <c r="F5" s="14"/>
      <c r="G5" s="74"/>
      <c r="H5" s="74"/>
      <c r="I5" s="15"/>
    </row>
    <row r="6" ht="18.75" customHeight="1" spans="1:9">
      <c r="A6" s="34"/>
      <c r="B6" s="33" t="s">
        <v>56</v>
      </c>
      <c r="C6" s="12" t="s">
        <v>59</v>
      </c>
      <c r="D6" s="75" t="s">
        <v>480</v>
      </c>
      <c r="E6" s="76" t="s">
        <v>481</v>
      </c>
      <c r="F6" s="76" t="s">
        <v>481</v>
      </c>
      <c r="G6" s="76" t="s">
        <v>481</v>
      </c>
      <c r="H6" s="76" t="s">
        <v>481</v>
      </c>
      <c r="I6" s="76" t="s">
        <v>481</v>
      </c>
    </row>
    <row r="7" ht="18.75" customHeight="1" spans="1:9">
      <c r="A7" s="76">
        <v>1</v>
      </c>
      <c r="B7" s="76">
        <v>2</v>
      </c>
      <c r="C7" s="76">
        <v>3</v>
      </c>
      <c r="D7" s="76">
        <v>4</v>
      </c>
      <c r="E7" s="76">
        <v>5</v>
      </c>
      <c r="F7" s="76">
        <v>6</v>
      </c>
      <c r="G7" s="76">
        <v>7</v>
      </c>
      <c r="H7" s="76">
        <v>8</v>
      </c>
      <c r="I7" s="76">
        <v>9</v>
      </c>
    </row>
    <row r="8" ht="18.75" customHeight="1" spans="1:9">
      <c r="A8" s="35"/>
      <c r="B8" s="24"/>
      <c r="C8" s="24"/>
      <c r="D8" s="24"/>
      <c r="E8" s="24"/>
      <c r="F8" s="24"/>
      <c r="G8" s="24"/>
      <c r="H8" s="24"/>
      <c r="I8" s="24"/>
    </row>
    <row r="9" ht="18.75" customHeight="1" spans="1:9">
      <c r="A9" s="35"/>
      <c r="B9" s="24"/>
      <c r="C9" s="24"/>
      <c r="D9" s="24"/>
      <c r="E9" s="24"/>
      <c r="F9" s="24"/>
      <c r="G9" s="24"/>
      <c r="H9" s="24"/>
      <c r="I9" s="24"/>
    </row>
    <row r="11" customHeight="1" spans="1:1">
      <c r="A11" s="77" t="s">
        <v>482</v>
      </c>
    </row>
  </sheetData>
  <mergeCells count="5">
    <mergeCell ref="A3:I3"/>
    <mergeCell ref="A4:E4"/>
    <mergeCell ref="B5:D5"/>
    <mergeCell ref="E5:I5"/>
    <mergeCell ref="A5:A6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0"/>
  <sheetViews>
    <sheetView showZeros="0" workbookViewId="0">
      <pane ySplit="1" topLeftCell="A2" activePane="bottomLeft" state="frozen"/>
      <selection/>
      <selection pane="bottomLeft" activeCell="A10" sqref="A10:B10"/>
    </sheetView>
  </sheetViews>
  <sheetFormatPr defaultColWidth="9.14285714285714" defaultRowHeight="12" customHeight="1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40" t="s">
        <v>483</v>
      </c>
    </row>
    <row r="3" ht="36" customHeight="1" spans="1:10">
      <c r="A3" s="6" t="str">
        <f>"2025"&amp;"年县对下转移支付绩效目标表"</f>
        <v>2025年县对下转移支付绩效目标表</v>
      </c>
      <c r="B3" s="7"/>
      <c r="C3" s="7"/>
      <c r="D3" s="7"/>
      <c r="E3" s="7"/>
      <c r="F3" s="62"/>
      <c r="G3" s="7"/>
      <c r="H3" s="62"/>
      <c r="I3" s="62"/>
      <c r="J3" s="7"/>
    </row>
    <row r="4" ht="18.75" customHeight="1" spans="1:8">
      <c r="A4" s="8" t="str">
        <f>"单位名称："&amp;"双江拉祜族佤族布朗族傣族自治县交通运输局"</f>
        <v>单位名称：双江拉祜族佤族布朗族傣族自治县交通运输局</v>
      </c>
      <c r="B4" s="4"/>
      <c r="C4" s="4"/>
      <c r="D4" s="4"/>
      <c r="E4" s="4"/>
      <c r="F4" s="63"/>
      <c r="G4" s="4"/>
      <c r="H4" s="63"/>
    </row>
    <row r="5" ht="18.75" customHeight="1" spans="1:10">
      <c r="A5" s="48" t="s">
        <v>371</v>
      </c>
      <c r="B5" s="48" t="s">
        <v>372</v>
      </c>
      <c r="C5" s="48" t="s">
        <v>373</v>
      </c>
      <c r="D5" s="48" t="s">
        <v>374</v>
      </c>
      <c r="E5" s="48" t="s">
        <v>375</v>
      </c>
      <c r="F5" s="64" t="s">
        <v>376</v>
      </c>
      <c r="G5" s="48" t="s">
        <v>377</v>
      </c>
      <c r="H5" s="64" t="s">
        <v>378</v>
      </c>
      <c r="I5" s="64" t="s">
        <v>379</v>
      </c>
      <c r="J5" s="48" t="s">
        <v>380</v>
      </c>
    </row>
    <row r="6" ht="18.75" customHeight="1" spans="1:10">
      <c r="A6" s="48">
        <v>1</v>
      </c>
      <c r="B6" s="48">
        <v>2</v>
      </c>
      <c r="C6" s="48">
        <v>3</v>
      </c>
      <c r="D6" s="48">
        <v>4</v>
      </c>
      <c r="E6" s="48">
        <v>5</v>
      </c>
      <c r="F6" s="64">
        <v>6</v>
      </c>
      <c r="G6" s="48">
        <v>7</v>
      </c>
      <c r="H6" s="64">
        <v>8</v>
      </c>
      <c r="I6" s="64">
        <v>9</v>
      </c>
      <c r="J6" s="48">
        <v>10</v>
      </c>
    </row>
    <row r="7" ht="18.75" customHeight="1" spans="1:10">
      <c r="A7" s="22"/>
      <c r="B7" s="57"/>
      <c r="C7" s="57"/>
      <c r="D7" s="57"/>
      <c r="E7" s="51"/>
      <c r="F7" s="65"/>
      <c r="G7" s="51"/>
      <c r="H7" s="65"/>
      <c r="I7" s="65"/>
      <c r="J7" s="51"/>
    </row>
    <row r="8" ht="18.75" customHeight="1" spans="1:10">
      <c r="A8" s="22"/>
      <c r="B8" s="22"/>
      <c r="C8" s="22"/>
      <c r="D8" s="22"/>
      <c r="E8" s="22"/>
      <c r="F8" s="66"/>
      <c r="G8" s="22"/>
      <c r="H8" s="22"/>
      <c r="I8" s="22"/>
      <c r="J8" s="22"/>
    </row>
    <row r="10" customHeight="1" spans="1:2">
      <c r="A10" s="39" t="s">
        <v>484</v>
      </c>
      <c r="B10" s="39"/>
    </row>
  </sheetData>
  <mergeCells count="3">
    <mergeCell ref="A3:J3"/>
    <mergeCell ref="A4:H4"/>
    <mergeCell ref="A10:B10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8"/>
  <sheetViews>
    <sheetView showZeros="0" workbookViewId="0">
      <pane ySplit="1" topLeftCell="A2" activePane="bottomLeft" state="frozen"/>
      <selection/>
      <selection pane="bottomLeft" activeCell="C19" sqref="C19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8.5714285714286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5" customHeight="1" spans="1:8">
      <c r="A2" s="2"/>
      <c r="B2" s="2"/>
      <c r="C2" s="2"/>
      <c r="D2" s="2"/>
      <c r="E2" s="2"/>
      <c r="F2" s="2"/>
      <c r="G2" s="2"/>
      <c r="H2" s="41" t="s">
        <v>485</v>
      </c>
    </row>
    <row r="3" ht="34.5" customHeight="1" spans="1:8">
      <c r="A3" s="42" t="str">
        <f>"2025"&amp;"年新增资产配置表"</f>
        <v>2025年新增资产配置表</v>
      </c>
      <c r="B3" s="7"/>
      <c r="C3" s="7"/>
      <c r="D3" s="7"/>
      <c r="E3" s="7"/>
      <c r="F3" s="7"/>
      <c r="G3" s="7"/>
      <c r="H3" s="7"/>
    </row>
    <row r="4" ht="18.75" customHeight="1" spans="1:8">
      <c r="A4" s="43" t="str">
        <f>"单位名称："&amp;"双江拉祜族佤族布朗族傣族自治县交通运输局"</f>
        <v>单位名称：双江拉祜族佤族布朗族傣族自治县交通运输局</v>
      </c>
      <c r="B4" s="9"/>
      <c r="C4" s="4"/>
      <c r="H4" s="44" t="s">
        <v>203</v>
      </c>
    </row>
    <row r="5" ht="18.75" customHeight="1" spans="1:8">
      <c r="A5" s="12" t="s">
        <v>216</v>
      </c>
      <c r="B5" s="12" t="s">
        <v>486</v>
      </c>
      <c r="C5" s="12" t="s">
        <v>487</v>
      </c>
      <c r="D5" s="12" t="s">
        <v>488</v>
      </c>
      <c r="E5" s="12" t="s">
        <v>489</v>
      </c>
      <c r="F5" s="45" t="s">
        <v>490</v>
      </c>
      <c r="G5" s="46"/>
      <c r="H5" s="47"/>
    </row>
    <row r="6" ht="18.75" customHeight="1" spans="1:8">
      <c r="A6" s="19"/>
      <c r="B6" s="19"/>
      <c r="C6" s="19"/>
      <c r="D6" s="19"/>
      <c r="E6" s="19"/>
      <c r="F6" s="48" t="s">
        <v>449</v>
      </c>
      <c r="G6" s="48" t="s">
        <v>491</v>
      </c>
      <c r="H6" s="48" t="s">
        <v>492</v>
      </c>
    </row>
    <row r="7" ht="18.75" customHeight="1" spans="1:8">
      <c r="A7" s="48">
        <v>1</v>
      </c>
      <c r="B7" s="48">
        <v>2</v>
      </c>
      <c r="C7" s="48">
        <v>3</v>
      </c>
      <c r="D7" s="48">
        <v>4</v>
      </c>
      <c r="E7" s="48">
        <v>5</v>
      </c>
      <c r="F7" s="48">
        <v>6</v>
      </c>
      <c r="G7" s="48">
        <v>7</v>
      </c>
      <c r="H7" s="48">
        <v>8</v>
      </c>
    </row>
    <row r="8" ht="33" customHeight="1" spans="1:8">
      <c r="A8" s="49" t="s">
        <v>71</v>
      </c>
      <c r="B8" s="50" t="s">
        <v>493</v>
      </c>
      <c r="C8" s="51" t="s">
        <v>494</v>
      </c>
      <c r="D8" s="52" t="s">
        <v>495</v>
      </c>
      <c r="E8" s="51" t="s">
        <v>496</v>
      </c>
      <c r="F8" s="51">
        <v>5</v>
      </c>
      <c r="G8" s="51">
        <v>1500</v>
      </c>
      <c r="H8" s="51">
        <v>7500</v>
      </c>
    </row>
    <row r="9" ht="33" customHeight="1" spans="1:8">
      <c r="A9" s="49" t="s">
        <v>71</v>
      </c>
      <c r="B9" s="53" t="s">
        <v>497</v>
      </c>
      <c r="C9" s="54" t="s">
        <v>498</v>
      </c>
      <c r="D9" s="52" t="s">
        <v>462</v>
      </c>
      <c r="E9" s="51" t="s">
        <v>499</v>
      </c>
      <c r="F9" s="51">
        <v>10</v>
      </c>
      <c r="G9" s="51">
        <v>800</v>
      </c>
      <c r="H9" s="51">
        <v>8000</v>
      </c>
    </row>
    <row r="10" ht="33" customHeight="1" spans="1:8">
      <c r="A10" s="49" t="s">
        <v>71</v>
      </c>
      <c r="B10" s="53" t="s">
        <v>497</v>
      </c>
      <c r="C10" s="54" t="s">
        <v>500</v>
      </c>
      <c r="D10" s="52" t="s">
        <v>464</v>
      </c>
      <c r="E10" s="51" t="s">
        <v>499</v>
      </c>
      <c r="F10" s="51">
        <v>5</v>
      </c>
      <c r="G10" s="51">
        <v>2500</v>
      </c>
      <c r="H10" s="51">
        <v>12500</v>
      </c>
    </row>
    <row r="11" ht="33" customHeight="1" spans="1:8">
      <c r="A11" s="49" t="s">
        <v>71</v>
      </c>
      <c r="B11" s="50" t="s">
        <v>493</v>
      </c>
      <c r="C11" s="54" t="s">
        <v>501</v>
      </c>
      <c r="D11" s="54" t="s">
        <v>465</v>
      </c>
      <c r="E11" s="55" t="s">
        <v>496</v>
      </c>
      <c r="F11" s="56">
        <v>2</v>
      </c>
      <c r="G11" s="51">
        <v>7000</v>
      </c>
      <c r="H11" s="51">
        <v>14000</v>
      </c>
    </row>
    <row r="12" ht="33" customHeight="1" spans="1:8">
      <c r="A12" s="49" t="s">
        <v>71</v>
      </c>
      <c r="B12" s="53" t="s">
        <v>502</v>
      </c>
      <c r="C12" s="54" t="s">
        <v>503</v>
      </c>
      <c r="D12" s="54" t="s">
        <v>468</v>
      </c>
      <c r="E12" s="55" t="s">
        <v>504</v>
      </c>
      <c r="F12" s="51">
        <v>4</v>
      </c>
      <c r="G12" s="51">
        <v>830</v>
      </c>
      <c r="H12" s="51">
        <v>3320</v>
      </c>
    </row>
    <row r="13" ht="33" customHeight="1" spans="1:8">
      <c r="A13" s="49" t="s">
        <v>71</v>
      </c>
      <c r="B13" s="53" t="s">
        <v>502</v>
      </c>
      <c r="C13" s="54" t="s">
        <v>503</v>
      </c>
      <c r="D13" s="54" t="s">
        <v>468</v>
      </c>
      <c r="E13" s="55" t="s">
        <v>504</v>
      </c>
      <c r="F13" s="51">
        <v>4</v>
      </c>
      <c r="G13" s="51">
        <v>870</v>
      </c>
      <c r="H13" s="51">
        <v>3480</v>
      </c>
    </row>
    <row r="14" ht="33" customHeight="1" spans="1:8">
      <c r="A14" s="49" t="s">
        <v>71</v>
      </c>
      <c r="B14" s="53" t="s">
        <v>502</v>
      </c>
      <c r="C14" s="54" t="s">
        <v>503</v>
      </c>
      <c r="D14" s="54" t="s">
        <v>468</v>
      </c>
      <c r="E14" s="55" t="s">
        <v>504</v>
      </c>
      <c r="F14" s="51">
        <v>4</v>
      </c>
      <c r="G14" s="51">
        <v>920</v>
      </c>
      <c r="H14" s="51">
        <v>3680</v>
      </c>
    </row>
    <row r="15" ht="33" customHeight="1" spans="1:8">
      <c r="A15" s="49" t="s">
        <v>71</v>
      </c>
      <c r="B15" s="50" t="s">
        <v>493</v>
      </c>
      <c r="C15" s="54" t="s">
        <v>505</v>
      </c>
      <c r="D15" s="54" t="s">
        <v>472</v>
      </c>
      <c r="E15" s="51" t="s">
        <v>496</v>
      </c>
      <c r="F15" s="51">
        <v>6</v>
      </c>
      <c r="G15" s="51">
        <v>5900</v>
      </c>
      <c r="H15" s="51">
        <v>35400</v>
      </c>
    </row>
    <row r="16" ht="33" customHeight="1" spans="1:8">
      <c r="A16" s="51"/>
      <c r="B16" s="51"/>
      <c r="C16" s="51"/>
      <c r="D16" s="51"/>
      <c r="E16" s="51"/>
      <c r="F16" s="51"/>
      <c r="G16" s="51"/>
      <c r="H16" s="51"/>
    </row>
    <row r="17" ht="18.75" customHeight="1" spans="1:8">
      <c r="A17" s="57"/>
      <c r="B17" s="57"/>
      <c r="C17" s="35"/>
      <c r="D17" s="35"/>
      <c r="E17" s="35"/>
      <c r="F17" s="58"/>
      <c r="G17" s="24"/>
      <c r="H17" s="24"/>
    </row>
    <row r="18" ht="18.75" customHeight="1" spans="1:8">
      <c r="A18" s="27" t="s">
        <v>56</v>
      </c>
      <c r="B18" s="59"/>
      <c r="C18" s="59"/>
      <c r="D18" s="59"/>
      <c r="E18" s="60"/>
      <c r="F18" s="58"/>
      <c r="G18" s="24"/>
      <c r="H18" s="61">
        <f>SUM(H8:H17)</f>
        <v>87880</v>
      </c>
    </row>
  </sheetData>
  <mergeCells count="9">
    <mergeCell ref="A3:H3"/>
    <mergeCell ref="A4:C4"/>
    <mergeCell ref="F5:H5"/>
    <mergeCell ref="A18:E18"/>
    <mergeCell ref="A5:A6"/>
    <mergeCell ref="B5:B6"/>
    <mergeCell ref="C5:C6"/>
    <mergeCell ref="D5:D6"/>
    <mergeCell ref="E5:E6"/>
  </mergeCells>
  <pageMargins left="0.359027777777778" right="0.1" top="0.259027777777778" bottom="0.259027777777778" header="0" footer="0"/>
  <pageSetup paperSize="9" scale="81" orientation="landscape"/>
  <headerFooter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3"/>
  <sheetViews>
    <sheetView showZeros="0" workbookViewId="0">
      <pane ySplit="1" topLeftCell="A2" activePane="bottomLeft" state="frozen"/>
      <selection/>
      <selection pane="bottomLeft" activeCell="A13" sqref="A13:C13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5" customHeight="1" spans="4:11">
      <c r="D2" s="30"/>
      <c r="E2" s="30"/>
      <c r="F2" s="30"/>
      <c r="G2" s="30"/>
      <c r="H2" s="31"/>
      <c r="I2" s="31"/>
      <c r="J2" s="31"/>
      <c r="K2" s="40" t="s">
        <v>506</v>
      </c>
    </row>
    <row r="3" ht="42.75" customHeight="1" spans="1:11">
      <c r="A3" s="6" t="s">
        <v>507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ht="18.75" customHeight="1" spans="1:11">
      <c r="A4" s="8" t="str">
        <f>"单位名称："&amp;"双江拉祜族佤族布朗族傣族自治县交通运输局"</f>
        <v>单位名称：双江拉祜族佤族布朗族傣族自治县交通运输局</v>
      </c>
      <c r="B4" s="9"/>
      <c r="C4" s="9"/>
      <c r="D4" s="9"/>
      <c r="E4" s="9"/>
      <c r="F4" s="9"/>
      <c r="G4" s="9"/>
      <c r="H4" s="10"/>
      <c r="I4" s="10"/>
      <c r="J4" s="10"/>
      <c r="K4" s="5" t="s">
        <v>203</v>
      </c>
    </row>
    <row r="5" ht="18.75" customHeight="1" spans="1:11">
      <c r="A5" s="11" t="s">
        <v>310</v>
      </c>
      <c r="B5" s="11" t="s">
        <v>218</v>
      </c>
      <c r="C5" s="11" t="s">
        <v>311</v>
      </c>
      <c r="D5" s="12" t="s">
        <v>219</v>
      </c>
      <c r="E5" s="12" t="s">
        <v>220</v>
      </c>
      <c r="F5" s="12" t="s">
        <v>312</v>
      </c>
      <c r="G5" s="12" t="s">
        <v>313</v>
      </c>
      <c r="H5" s="32" t="s">
        <v>56</v>
      </c>
      <c r="I5" s="13" t="s">
        <v>508</v>
      </c>
      <c r="J5" s="14"/>
      <c r="K5" s="15"/>
    </row>
    <row r="6" ht="18.75" customHeight="1" spans="1:11">
      <c r="A6" s="16"/>
      <c r="B6" s="16"/>
      <c r="C6" s="16"/>
      <c r="D6" s="17"/>
      <c r="E6" s="17"/>
      <c r="F6" s="17"/>
      <c r="G6" s="17"/>
      <c r="H6" s="33"/>
      <c r="I6" s="12" t="s">
        <v>59</v>
      </c>
      <c r="J6" s="12" t="s">
        <v>60</v>
      </c>
      <c r="K6" s="12" t="s">
        <v>61</v>
      </c>
    </row>
    <row r="7" ht="18.75" customHeight="1" spans="1:11">
      <c r="A7" s="18"/>
      <c r="B7" s="18"/>
      <c r="C7" s="18"/>
      <c r="D7" s="19"/>
      <c r="E7" s="19"/>
      <c r="F7" s="19"/>
      <c r="G7" s="19"/>
      <c r="H7" s="34"/>
      <c r="I7" s="19" t="s">
        <v>58</v>
      </c>
      <c r="J7" s="19"/>
      <c r="K7" s="19"/>
    </row>
    <row r="8" ht="18.7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1">
        <v>10</v>
      </c>
      <c r="K8" s="21">
        <v>11</v>
      </c>
    </row>
    <row r="9" ht="18.75" customHeight="1" spans="1:11">
      <c r="A9" s="35"/>
      <c r="B9" s="22"/>
      <c r="C9" s="35"/>
      <c r="D9" s="35"/>
      <c r="E9" s="35"/>
      <c r="F9" s="35"/>
      <c r="G9" s="35"/>
      <c r="H9" s="24"/>
      <c r="I9" s="24"/>
      <c r="J9" s="24"/>
      <c r="K9" s="24"/>
    </row>
    <row r="10" ht="18.75" customHeight="1" spans="1:11">
      <c r="A10" s="22"/>
      <c r="B10" s="22"/>
      <c r="C10" s="22"/>
      <c r="D10" s="22"/>
      <c r="E10" s="22"/>
      <c r="F10" s="22"/>
      <c r="G10" s="22"/>
      <c r="H10" s="24"/>
      <c r="I10" s="24"/>
      <c r="J10" s="24"/>
      <c r="K10" s="24"/>
    </row>
    <row r="11" ht="18.75" customHeight="1" spans="1:11">
      <c r="A11" s="36" t="s">
        <v>154</v>
      </c>
      <c r="B11" s="37"/>
      <c r="C11" s="37"/>
      <c r="D11" s="37"/>
      <c r="E11" s="37"/>
      <c r="F11" s="37"/>
      <c r="G11" s="38"/>
      <c r="H11" s="24"/>
      <c r="I11" s="24"/>
      <c r="J11" s="24"/>
      <c r="K11" s="24"/>
    </row>
    <row r="13" customHeight="1" spans="1:3">
      <c r="A13" s="39" t="s">
        <v>509</v>
      </c>
      <c r="B13" s="39"/>
      <c r="C13" s="39"/>
    </row>
  </sheetData>
  <mergeCells count="16">
    <mergeCell ref="A3:K3"/>
    <mergeCell ref="A4:G4"/>
    <mergeCell ref="I5:K5"/>
    <mergeCell ref="A11:G11"/>
    <mergeCell ref="A13:C13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5"/>
  <sheetViews>
    <sheetView showZeros="0" topLeftCell="C1" workbookViewId="0">
      <pane ySplit="1" topLeftCell="A2" activePane="bottomLeft" state="frozen"/>
      <selection/>
      <selection pane="bottomLeft" activeCell="G25" sqref="G25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1:7">
      <c r="A2" s="2"/>
      <c r="B2" s="2"/>
      <c r="C2" s="2"/>
      <c r="D2" s="3"/>
      <c r="E2" s="4"/>
      <c r="F2" s="4"/>
      <c r="G2" s="5" t="s">
        <v>510</v>
      </c>
    </row>
    <row r="3" ht="36.75" customHeight="1" spans="1:7">
      <c r="A3" s="6" t="str">
        <f>"2025"&amp;"年部门项目中期规划预算表"</f>
        <v>2025年部门项目中期规划预算表</v>
      </c>
      <c r="B3" s="7"/>
      <c r="C3" s="7"/>
      <c r="D3" s="7"/>
      <c r="E3" s="7"/>
      <c r="F3" s="7"/>
      <c r="G3" s="7"/>
    </row>
    <row r="4" ht="18.75" customHeight="1" spans="1:7">
      <c r="A4" s="8" t="str">
        <f>"单位名称："&amp;"双江拉祜族佤族布朗族傣族自治县交通运输局"</f>
        <v>单位名称：双江拉祜族佤族布朗族傣族自治县交通运输局</v>
      </c>
      <c r="B4" s="9"/>
      <c r="C4" s="9"/>
      <c r="D4" s="9"/>
      <c r="E4" s="10"/>
      <c r="F4" s="10"/>
      <c r="G4" s="5" t="s">
        <v>203</v>
      </c>
    </row>
    <row r="5" ht="18.75" customHeight="1" spans="1:7">
      <c r="A5" s="11" t="s">
        <v>311</v>
      </c>
      <c r="B5" s="11" t="s">
        <v>310</v>
      </c>
      <c r="C5" s="11" t="s">
        <v>218</v>
      </c>
      <c r="D5" s="12" t="s">
        <v>511</v>
      </c>
      <c r="E5" s="13" t="s">
        <v>59</v>
      </c>
      <c r="F5" s="14"/>
      <c r="G5" s="15"/>
    </row>
    <row r="6" ht="18.75" customHeight="1" spans="1:7">
      <c r="A6" s="16"/>
      <c r="B6" s="16"/>
      <c r="C6" s="16"/>
      <c r="D6" s="17"/>
      <c r="E6" s="11" t="str">
        <f>"2025"&amp;"年"</f>
        <v>2025年</v>
      </c>
      <c r="F6" s="11" t="str">
        <f>"2025"+1&amp;"年"</f>
        <v>2026年</v>
      </c>
      <c r="G6" s="12" t="str">
        <f>"2025"+2&amp;"年"</f>
        <v>2027年</v>
      </c>
    </row>
    <row r="7" ht="18.75" customHeight="1" spans="1:7">
      <c r="A7" s="18"/>
      <c r="B7" s="18"/>
      <c r="C7" s="18"/>
      <c r="D7" s="19"/>
      <c r="E7" s="18" t="s">
        <v>58</v>
      </c>
      <c r="F7" s="18"/>
      <c r="G7" s="19"/>
    </row>
    <row r="8" ht="18.7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1">
        <v>7</v>
      </c>
    </row>
    <row r="9" ht="18.75" customHeight="1" spans="1:7">
      <c r="A9" s="22" t="s">
        <v>71</v>
      </c>
      <c r="B9" s="23"/>
      <c r="C9" s="23"/>
      <c r="D9" s="22"/>
      <c r="E9" s="24">
        <v>29750000</v>
      </c>
      <c r="F9" s="24"/>
      <c r="G9" s="24"/>
    </row>
    <row r="10" ht="18.75" customHeight="1" spans="1:7">
      <c r="A10" s="25" t="s">
        <v>71</v>
      </c>
      <c r="B10" s="22"/>
      <c r="C10" s="22"/>
      <c r="D10" s="22"/>
      <c r="E10" s="24">
        <v>29750000</v>
      </c>
      <c r="F10" s="24"/>
      <c r="G10" s="24"/>
    </row>
    <row r="11" ht="18.75" customHeight="1" spans="1:7">
      <c r="A11" s="26"/>
      <c r="B11" s="22" t="s">
        <v>512</v>
      </c>
      <c r="C11" s="22" t="s">
        <v>362</v>
      </c>
      <c r="D11" s="22" t="s">
        <v>513</v>
      </c>
      <c r="E11" s="24">
        <v>800000</v>
      </c>
      <c r="F11" s="24"/>
      <c r="G11" s="24"/>
    </row>
    <row r="12" ht="30" customHeight="1" spans="1:7">
      <c r="A12" s="26"/>
      <c r="B12" s="22" t="s">
        <v>512</v>
      </c>
      <c r="C12" s="22" t="s">
        <v>354</v>
      </c>
      <c r="D12" s="22" t="s">
        <v>513</v>
      </c>
      <c r="E12" s="24">
        <v>430000</v>
      </c>
      <c r="F12" s="24"/>
      <c r="G12" s="24"/>
    </row>
    <row r="13" ht="18.75" customHeight="1" spans="1:7">
      <c r="A13" s="26"/>
      <c r="B13" s="22" t="s">
        <v>512</v>
      </c>
      <c r="C13" s="22" t="s">
        <v>356</v>
      </c>
      <c r="D13" s="22" t="s">
        <v>513</v>
      </c>
      <c r="E13" s="24">
        <v>5220000</v>
      </c>
      <c r="F13" s="24"/>
      <c r="G13" s="24"/>
    </row>
    <row r="14" ht="30" customHeight="1" spans="1:7">
      <c r="A14" s="26"/>
      <c r="B14" s="22" t="s">
        <v>512</v>
      </c>
      <c r="C14" s="22" t="s">
        <v>360</v>
      </c>
      <c r="D14" s="22" t="s">
        <v>513</v>
      </c>
      <c r="E14" s="24">
        <v>23300000</v>
      </c>
      <c r="F14" s="24"/>
      <c r="G14" s="24"/>
    </row>
    <row r="15" ht="18.75" customHeight="1" spans="1:7">
      <c r="A15" s="27" t="s">
        <v>56</v>
      </c>
      <c r="B15" s="28" t="s">
        <v>514</v>
      </c>
      <c r="C15" s="28"/>
      <c r="D15" s="29"/>
      <c r="E15" s="24">
        <v>29750000</v>
      </c>
      <c r="F15" s="24"/>
      <c r="G15" s="24"/>
    </row>
  </sheetData>
  <mergeCells count="11">
    <mergeCell ref="A3:G3"/>
    <mergeCell ref="A4:D4"/>
    <mergeCell ref="E5:G5"/>
    <mergeCell ref="A15:D15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1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" customHeight="1" spans="10:19">
      <c r="J2" s="211"/>
      <c r="O2" s="78"/>
      <c r="P2" s="78"/>
      <c r="Q2" s="78"/>
      <c r="R2" s="78"/>
      <c r="S2" s="40" t="s">
        <v>53</v>
      </c>
    </row>
    <row r="3" ht="57.75" customHeight="1" spans="1:19">
      <c r="A3" s="141" t="str">
        <f>"2025"&amp;"年部门收入预算表"</f>
        <v>2025年部门收入预算表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212"/>
      <c r="P3" s="212"/>
      <c r="Q3" s="212"/>
      <c r="R3" s="212"/>
      <c r="S3" s="212"/>
    </row>
    <row r="4" ht="18.75" customHeight="1" spans="1:19">
      <c r="A4" s="43" t="str">
        <f>"单位名称："&amp;"双江拉祜族佤族布朗族傣族自治县交通运输局"</f>
        <v>单位名称：双江拉祜族佤族布朗族傣族自治县交通运输局</v>
      </c>
      <c r="B4" s="104"/>
      <c r="C4" s="104"/>
      <c r="D4" s="104"/>
      <c r="E4" s="104"/>
      <c r="F4" s="104"/>
      <c r="G4" s="104"/>
      <c r="H4" s="104"/>
      <c r="I4" s="104"/>
      <c r="J4" s="82"/>
      <c r="K4" s="104"/>
      <c r="L4" s="104"/>
      <c r="M4" s="104"/>
      <c r="N4" s="104"/>
      <c r="O4" s="82"/>
      <c r="P4" s="82"/>
      <c r="Q4" s="82"/>
      <c r="R4" s="82"/>
      <c r="S4" s="40" t="s">
        <v>1</v>
      </c>
    </row>
    <row r="5" ht="18.75" customHeight="1" spans="1:19">
      <c r="A5" s="196" t="s">
        <v>54</v>
      </c>
      <c r="B5" s="197" t="s">
        <v>55</v>
      </c>
      <c r="C5" s="197" t="s">
        <v>56</v>
      </c>
      <c r="D5" s="198" t="s">
        <v>57</v>
      </c>
      <c r="E5" s="199"/>
      <c r="F5" s="199"/>
      <c r="G5" s="199"/>
      <c r="H5" s="199"/>
      <c r="I5" s="199"/>
      <c r="J5" s="213"/>
      <c r="K5" s="199"/>
      <c r="L5" s="199"/>
      <c r="M5" s="199"/>
      <c r="N5" s="214"/>
      <c r="O5" s="198" t="s">
        <v>46</v>
      </c>
      <c r="P5" s="198"/>
      <c r="Q5" s="198"/>
      <c r="R5" s="198"/>
      <c r="S5" s="217"/>
    </row>
    <row r="6" ht="18.75" customHeight="1" spans="1:19">
      <c r="A6" s="200"/>
      <c r="B6" s="201"/>
      <c r="C6" s="201"/>
      <c r="D6" s="202" t="s">
        <v>58</v>
      </c>
      <c r="E6" s="202" t="s">
        <v>59</v>
      </c>
      <c r="F6" s="202" t="s">
        <v>60</v>
      </c>
      <c r="G6" s="202" t="s">
        <v>61</v>
      </c>
      <c r="H6" s="202" t="s">
        <v>62</v>
      </c>
      <c r="I6" s="215" t="s">
        <v>63</v>
      </c>
      <c r="J6" s="215"/>
      <c r="K6" s="215"/>
      <c r="L6" s="215"/>
      <c r="M6" s="215"/>
      <c r="N6" s="205"/>
      <c r="O6" s="202" t="s">
        <v>58</v>
      </c>
      <c r="P6" s="202" t="s">
        <v>59</v>
      </c>
      <c r="Q6" s="202" t="s">
        <v>60</v>
      </c>
      <c r="R6" s="202" t="s">
        <v>61</v>
      </c>
      <c r="S6" s="202" t="s">
        <v>64</v>
      </c>
    </row>
    <row r="7" ht="18.75" customHeight="1" spans="1:19">
      <c r="A7" s="203"/>
      <c r="B7" s="204"/>
      <c r="C7" s="204"/>
      <c r="D7" s="205"/>
      <c r="E7" s="205"/>
      <c r="F7" s="205"/>
      <c r="G7" s="205"/>
      <c r="H7" s="205"/>
      <c r="I7" s="204" t="s">
        <v>58</v>
      </c>
      <c r="J7" s="204" t="s">
        <v>65</v>
      </c>
      <c r="K7" s="204" t="s">
        <v>66</v>
      </c>
      <c r="L7" s="204" t="s">
        <v>67</v>
      </c>
      <c r="M7" s="204" t="s">
        <v>68</v>
      </c>
      <c r="N7" s="204" t="s">
        <v>69</v>
      </c>
      <c r="O7" s="216"/>
      <c r="P7" s="216"/>
      <c r="Q7" s="216"/>
      <c r="R7" s="216"/>
      <c r="S7" s="205"/>
    </row>
    <row r="8" ht="18.75" customHeight="1" spans="1:19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</row>
    <row r="9" ht="18.75" customHeight="1" spans="1:19">
      <c r="A9" s="206" t="s">
        <v>70</v>
      </c>
      <c r="B9" s="207" t="s">
        <v>71</v>
      </c>
      <c r="C9" s="24">
        <v>80930332.81</v>
      </c>
      <c r="D9" s="24">
        <v>39081739.22</v>
      </c>
      <c r="E9" s="24">
        <v>35565939.22</v>
      </c>
      <c r="F9" s="24">
        <v>3400000</v>
      </c>
      <c r="G9" s="24"/>
      <c r="H9" s="24"/>
      <c r="I9" s="24">
        <v>115800</v>
      </c>
      <c r="J9" s="24"/>
      <c r="K9" s="24"/>
      <c r="L9" s="24"/>
      <c r="M9" s="24"/>
      <c r="N9" s="24">
        <v>115800</v>
      </c>
      <c r="O9" s="24">
        <v>41848593.59</v>
      </c>
      <c r="P9" s="24">
        <v>41848593.59</v>
      </c>
      <c r="Q9" s="24"/>
      <c r="R9" s="24"/>
      <c r="S9" s="24"/>
    </row>
    <row r="10" ht="18.75" customHeight="1" spans="1:19">
      <c r="A10" s="49" t="s">
        <v>72</v>
      </c>
      <c r="B10" s="208" t="s">
        <v>71</v>
      </c>
      <c r="C10" s="24">
        <v>80930332.81</v>
      </c>
      <c r="D10" s="24">
        <v>39081739.22</v>
      </c>
      <c r="E10" s="24">
        <v>35565939.22</v>
      </c>
      <c r="F10" s="24">
        <v>3400000</v>
      </c>
      <c r="G10" s="24"/>
      <c r="H10" s="24"/>
      <c r="I10" s="24">
        <v>115800</v>
      </c>
      <c r="J10" s="24"/>
      <c r="K10" s="24"/>
      <c r="L10" s="24"/>
      <c r="M10" s="24"/>
      <c r="N10" s="24">
        <v>115800</v>
      </c>
      <c r="O10" s="24">
        <v>41848593.59</v>
      </c>
      <c r="P10" s="24">
        <v>41848593.59</v>
      </c>
      <c r="Q10" s="24"/>
      <c r="R10" s="24"/>
      <c r="S10" s="24"/>
    </row>
    <row r="11" ht="18.75" customHeight="1" spans="1:19">
      <c r="A11" s="209" t="s">
        <v>56</v>
      </c>
      <c r="B11" s="210"/>
      <c r="C11" s="24">
        <v>80930332.81</v>
      </c>
      <c r="D11" s="24">
        <v>39081739.22</v>
      </c>
      <c r="E11" s="24">
        <v>35565939.22</v>
      </c>
      <c r="F11" s="24">
        <v>3400000</v>
      </c>
      <c r="G11" s="24"/>
      <c r="H11" s="24"/>
      <c r="I11" s="24">
        <v>115800</v>
      </c>
      <c r="J11" s="24"/>
      <c r="K11" s="24"/>
      <c r="L11" s="24"/>
      <c r="M11" s="24"/>
      <c r="N11" s="24">
        <v>115800</v>
      </c>
      <c r="O11" s="24">
        <v>41848593.59</v>
      </c>
      <c r="P11" s="24">
        <v>41848593.59</v>
      </c>
      <c r="Q11" s="24"/>
      <c r="R11" s="24"/>
      <c r="S11" s="24"/>
    </row>
  </sheetData>
  <mergeCells count="19">
    <mergeCell ref="A3:S3"/>
    <mergeCell ref="A4:D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388888888888889" right="0.388888888888889" top="0.509027777777778" bottom="0.509027777777778" header="0.309027777777778" footer="0.309027777777778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43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" customHeight="1" spans="1:15">
      <c r="A2" s="2"/>
      <c r="B2" s="2"/>
      <c r="C2" s="2"/>
      <c r="D2" s="184"/>
      <c r="E2" s="2"/>
      <c r="F2" s="2"/>
      <c r="G2" s="2"/>
      <c r="H2" s="184"/>
      <c r="I2" s="2"/>
      <c r="J2" s="184"/>
      <c r="K2" s="2"/>
      <c r="L2" s="2"/>
      <c r="M2" s="2"/>
      <c r="N2" s="2"/>
      <c r="O2" s="41" t="s">
        <v>73</v>
      </c>
    </row>
    <row r="3" ht="42" customHeight="1" spans="1:15">
      <c r="A3" s="6" t="str">
        <f>"2025"&amp;"年部门支出预算表"</f>
        <v>2025年部门支出预算表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</row>
    <row r="4" ht="18.75" customHeight="1" spans="1:15">
      <c r="A4" s="186" t="str">
        <f>"单位名称："&amp;"双江拉祜族佤族布朗族傣族自治县交通运输局"</f>
        <v>单位名称：双江拉祜族佤族布朗族傣族自治县交通运输局</v>
      </c>
      <c r="B4" s="187"/>
      <c r="C4" s="72"/>
      <c r="D4" s="31"/>
      <c r="E4" s="72"/>
      <c r="F4" s="72"/>
      <c r="G4" s="72"/>
      <c r="H4" s="31"/>
      <c r="I4" s="72"/>
      <c r="J4" s="31"/>
      <c r="K4" s="72"/>
      <c r="L4" s="72"/>
      <c r="M4" s="194"/>
      <c r="N4" s="194"/>
      <c r="O4" s="41" t="s">
        <v>1</v>
      </c>
    </row>
    <row r="5" ht="18.75" customHeight="1" spans="1:15">
      <c r="A5" s="11" t="s">
        <v>74</v>
      </c>
      <c r="B5" s="11" t="s">
        <v>75</v>
      </c>
      <c r="C5" s="11" t="s">
        <v>56</v>
      </c>
      <c r="D5" s="13" t="s">
        <v>59</v>
      </c>
      <c r="E5" s="85" t="s">
        <v>76</v>
      </c>
      <c r="F5" s="150" t="s">
        <v>77</v>
      </c>
      <c r="G5" s="11" t="s">
        <v>60</v>
      </c>
      <c r="H5" s="11" t="s">
        <v>61</v>
      </c>
      <c r="I5" s="11" t="s">
        <v>78</v>
      </c>
      <c r="J5" s="13" t="s">
        <v>79</v>
      </c>
      <c r="K5" s="14"/>
      <c r="L5" s="14"/>
      <c r="M5" s="14"/>
      <c r="N5" s="14"/>
      <c r="O5" s="15"/>
    </row>
    <row r="6" ht="30" customHeight="1" spans="1:15">
      <c r="A6" s="19"/>
      <c r="B6" s="19"/>
      <c r="C6" s="19"/>
      <c r="D6" s="76" t="s">
        <v>58</v>
      </c>
      <c r="E6" s="103" t="s">
        <v>76</v>
      </c>
      <c r="F6" s="103" t="s">
        <v>77</v>
      </c>
      <c r="G6" s="19"/>
      <c r="H6" s="19"/>
      <c r="I6" s="19"/>
      <c r="J6" s="76" t="s">
        <v>58</v>
      </c>
      <c r="K6" s="48" t="s">
        <v>80</v>
      </c>
      <c r="L6" s="48" t="s">
        <v>81</v>
      </c>
      <c r="M6" s="48" t="s">
        <v>82</v>
      </c>
      <c r="N6" s="48" t="s">
        <v>83</v>
      </c>
      <c r="O6" s="48" t="s">
        <v>84</v>
      </c>
    </row>
    <row r="7" ht="18.75" customHeight="1" spans="1:15">
      <c r="A7" s="130">
        <v>1</v>
      </c>
      <c r="B7" s="130">
        <v>2</v>
      </c>
      <c r="C7" s="76">
        <v>3</v>
      </c>
      <c r="D7" s="76">
        <v>4</v>
      </c>
      <c r="E7" s="76">
        <v>5</v>
      </c>
      <c r="F7" s="76">
        <v>6</v>
      </c>
      <c r="G7" s="76">
        <v>7</v>
      </c>
      <c r="H7" s="76">
        <v>8</v>
      </c>
      <c r="I7" s="76">
        <v>9</v>
      </c>
      <c r="J7" s="76">
        <v>10</v>
      </c>
      <c r="K7" s="76">
        <v>11</v>
      </c>
      <c r="L7" s="76">
        <v>12</v>
      </c>
      <c r="M7" s="76">
        <v>13</v>
      </c>
      <c r="N7" s="76">
        <v>14</v>
      </c>
      <c r="O7" s="76">
        <v>15</v>
      </c>
    </row>
    <row r="8" ht="18.75" customHeight="1" spans="1:15">
      <c r="A8" s="144" t="s">
        <v>85</v>
      </c>
      <c r="B8" s="173" t="s">
        <v>86</v>
      </c>
      <c r="C8" s="24">
        <v>10000</v>
      </c>
      <c r="D8" s="24">
        <v>10000</v>
      </c>
      <c r="E8" s="24">
        <v>10000</v>
      </c>
      <c r="F8" s="24"/>
      <c r="G8" s="24"/>
      <c r="H8" s="24"/>
      <c r="I8" s="24"/>
      <c r="J8" s="24"/>
      <c r="K8" s="24"/>
      <c r="L8" s="24"/>
      <c r="M8" s="24"/>
      <c r="N8" s="24"/>
      <c r="O8" s="24"/>
    </row>
    <row r="9" ht="18.75" customHeight="1" spans="1:15">
      <c r="A9" s="188" t="s">
        <v>87</v>
      </c>
      <c r="B9" s="225" t="s">
        <v>88</v>
      </c>
      <c r="C9" s="24">
        <v>10000</v>
      </c>
      <c r="D9" s="24">
        <v>10000</v>
      </c>
      <c r="E9" s="24">
        <v>10000</v>
      </c>
      <c r="F9" s="24"/>
      <c r="G9" s="24"/>
      <c r="H9" s="24"/>
      <c r="I9" s="24"/>
      <c r="J9" s="24"/>
      <c r="K9" s="24"/>
      <c r="L9" s="24"/>
      <c r="M9" s="24"/>
      <c r="N9" s="24"/>
      <c r="O9" s="24"/>
    </row>
    <row r="10" ht="18.75" customHeight="1" spans="1:15">
      <c r="A10" s="190" t="s">
        <v>89</v>
      </c>
      <c r="B10" s="226" t="s">
        <v>90</v>
      </c>
      <c r="C10" s="24">
        <v>10000</v>
      </c>
      <c r="D10" s="24">
        <v>10000</v>
      </c>
      <c r="E10" s="24">
        <v>10000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ht="18.75" customHeight="1" spans="1:15">
      <c r="A11" s="144" t="s">
        <v>91</v>
      </c>
      <c r="B11" s="173" t="s">
        <v>92</v>
      </c>
      <c r="C11" s="24">
        <v>1216153.49</v>
      </c>
      <c r="D11" s="24">
        <v>1216153.49</v>
      </c>
      <c r="E11" s="24">
        <v>1216153.49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ht="18.75" customHeight="1" spans="1:15">
      <c r="A12" s="188" t="s">
        <v>93</v>
      </c>
      <c r="B12" s="225" t="s">
        <v>94</v>
      </c>
      <c r="C12" s="24">
        <v>1132256.48</v>
      </c>
      <c r="D12" s="24">
        <v>1132256.48</v>
      </c>
      <c r="E12" s="24">
        <v>1132256.48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ht="18.75" customHeight="1" spans="1:15">
      <c r="A13" s="190" t="s">
        <v>95</v>
      </c>
      <c r="B13" s="226" t="s">
        <v>96</v>
      </c>
      <c r="C13" s="24">
        <v>646700</v>
      </c>
      <c r="D13" s="24">
        <v>646700</v>
      </c>
      <c r="E13" s="24">
        <v>646700</v>
      </c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ht="18.75" customHeight="1" spans="1:15">
      <c r="A14" s="190" t="s">
        <v>97</v>
      </c>
      <c r="B14" s="226" t="s">
        <v>98</v>
      </c>
      <c r="C14" s="24">
        <v>485556.48</v>
      </c>
      <c r="D14" s="24">
        <v>485556.48</v>
      </c>
      <c r="E14" s="24">
        <v>485556.48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ht="18.75" customHeight="1" spans="1:15">
      <c r="A15" s="188" t="s">
        <v>99</v>
      </c>
      <c r="B15" s="225" t="s">
        <v>100</v>
      </c>
      <c r="C15" s="24">
        <v>38065.2</v>
      </c>
      <c r="D15" s="24">
        <v>38065.2</v>
      </c>
      <c r="E15" s="24">
        <v>38065.2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ht="18.75" customHeight="1" spans="1:15">
      <c r="A16" s="190" t="s">
        <v>101</v>
      </c>
      <c r="B16" s="226" t="s">
        <v>102</v>
      </c>
      <c r="C16" s="24">
        <v>38065.2</v>
      </c>
      <c r="D16" s="24">
        <v>38065.2</v>
      </c>
      <c r="E16" s="24">
        <v>38065.2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ht="18.75" customHeight="1" spans="1:15">
      <c r="A17" s="188" t="s">
        <v>103</v>
      </c>
      <c r="B17" s="225" t="s">
        <v>104</v>
      </c>
      <c r="C17" s="24">
        <v>33150</v>
      </c>
      <c r="D17" s="24">
        <v>33150</v>
      </c>
      <c r="E17" s="24">
        <v>33150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ht="18.75" customHeight="1" spans="1:15">
      <c r="A18" s="190" t="s">
        <v>105</v>
      </c>
      <c r="B18" s="226" t="s">
        <v>106</v>
      </c>
      <c r="C18" s="24">
        <v>33150</v>
      </c>
      <c r="D18" s="24">
        <v>33150</v>
      </c>
      <c r="E18" s="24">
        <v>33150</v>
      </c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ht="18.75" customHeight="1" spans="1:15">
      <c r="A19" s="188" t="s">
        <v>107</v>
      </c>
      <c r="B19" s="225" t="s">
        <v>108</v>
      </c>
      <c r="C19" s="24">
        <v>12681.81</v>
      </c>
      <c r="D19" s="24">
        <v>12681.81</v>
      </c>
      <c r="E19" s="24">
        <v>12681.81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ht="18.75" customHeight="1" spans="1:15">
      <c r="A20" s="190" t="s">
        <v>109</v>
      </c>
      <c r="B20" s="226" t="s">
        <v>108</v>
      </c>
      <c r="C20" s="24">
        <v>12681.81</v>
      </c>
      <c r="D20" s="24">
        <v>12681.81</v>
      </c>
      <c r="E20" s="24">
        <v>12681.81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ht="18.75" customHeight="1" spans="1:15">
      <c r="A21" s="144" t="s">
        <v>110</v>
      </c>
      <c r="B21" s="173" t="s">
        <v>111</v>
      </c>
      <c r="C21" s="24">
        <v>265413.57</v>
      </c>
      <c r="D21" s="24">
        <v>265413.57</v>
      </c>
      <c r="E21" s="24">
        <v>265413.57</v>
      </c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ht="18.75" customHeight="1" spans="1:15">
      <c r="A22" s="188" t="s">
        <v>112</v>
      </c>
      <c r="B22" s="225" t="s">
        <v>113</v>
      </c>
      <c r="C22" s="24">
        <v>265413.57</v>
      </c>
      <c r="D22" s="24">
        <v>265413.57</v>
      </c>
      <c r="E22" s="24">
        <v>265413.57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</row>
    <row r="23" ht="18.75" customHeight="1" spans="1:15">
      <c r="A23" s="190" t="s">
        <v>114</v>
      </c>
      <c r="B23" s="226" t="s">
        <v>115</v>
      </c>
      <c r="C23" s="24">
        <v>78346.51</v>
      </c>
      <c r="D23" s="24">
        <v>78346.51</v>
      </c>
      <c r="E23" s="24">
        <v>78346.51</v>
      </c>
      <c r="F23" s="24"/>
      <c r="G23" s="24"/>
      <c r="H23" s="24"/>
      <c r="I23" s="24"/>
      <c r="J23" s="24"/>
      <c r="K23" s="24"/>
      <c r="L23" s="24"/>
      <c r="M23" s="24"/>
      <c r="N23" s="24"/>
      <c r="O23" s="24"/>
    </row>
    <row r="24" ht="18.75" customHeight="1" spans="1:15">
      <c r="A24" s="190" t="s">
        <v>116</v>
      </c>
      <c r="B24" s="226" t="s">
        <v>117</v>
      </c>
      <c r="C24" s="24">
        <v>122034.52</v>
      </c>
      <c r="D24" s="24">
        <v>122034.52</v>
      </c>
      <c r="E24" s="24">
        <v>122034.52</v>
      </c>
      <c r="F24" s="24"/>
      <c r="G24" s="24"/>
      <c r="H24" s="24"/>
      <c r="I24" s="24"/>
      <c r="J24" s="24"/>
      <c r="K24" s="24"/>
      <c r="L24" s="24"/>
      <c r="M24" s="24"/>
      <c r="N24" s="24"/>
      <c r="O24" s="24"/>
    </row>
    <row r="25" ht="18.75" customHeight="1" spans="1:15">
      <c r="A25" s="190" t="s">
        <v>118</v>
      </c>
      <c r="B25" s="226" t="s">
        <v>119</v>
      </c>
      <c r="C25" s="24">
        <v>45240</v>
      </c>
      <c r="D25" s="24">
        <v>45240</v>
      </c>
      <c r="E25" s="24">
        <v>45240</v>
      </c>
      <c r="F25" s="24"/>
      <c r="G25" s="24"/>
      <c r="H25" s="24"/>
      <c r="I25" s="24"/>
      <c r="J25" s="24"/>
      <c r="K25" s="24"/>
      <c r="L25" s="24"/>
      <c r="M25" s="24"/>
      <c r="N25" s="24"/>
      <c r="O25" s="24"/>
    </row>
    <row r="26" ht="18.75" customHeight="1" spans="1:15">
      <c r="A26" s="190" t="s">
        <v>120</v>
      </c>
      <c r="B26" s="226" t="s">
        <v>121</v>
      </c>
      <c r="C26" s="24">
        <v>19792.54</v>
      </c>
      <c r="D26" s="24">
        <v>19792.54</v>
      </c>
      <c r="E26" s="24">
        <v>19792.54</v>
      </c>
      <c r="F26" s="24"/>
      <c r="G26" s="24"/>
      <c r="H26" s="24"/>
      <c r="I26" s="24"/>
      <c r="J26" s="24"/>
      <c r="K26" s="24"/>
      <c r="L26" s="24"/>
      <c r="M26" s="24"/>
      <c r="N26" s="24"/>
      <c r="O26" s="24"/>
    </row>
    <row r="27" ht="18.75" customHeight="1" spans="1:15">
      <c r="A27" s="144" t="s">
        <v>122</v>
      </c>
      <c r="B27" s="173" t="s">
        <v>123</v>
      </c>
      <c r="C27" s="24">
        <v>3400000</v>
      </c>
      <c r="D27" s="24"/>
      <c r="E27" s="24"/>
      <c r="F27" s="24"/>
      <c r="G27" s="24">
        <v>3400000</v>
      </c>
      <c r="H27" s="24"/>
      <c r="I27" s="24"/>
      <c r="J27" s="24"/>
      <c r="K27" s="24"/>
      <c r="L27" s="24"/>
      <c r="M27" s="24"/>
      <c r="N27" s="24"/>
      <c r="O27" s="24"/>
    </row>
    <row r="28" ht="18.75" customHeight="1" spans="1:15">
      <c r="A28" s="188" t="s">
        <v>124</v>
      </c>
      <c r="B28" s="225" t="s">
        <v>125</v>
      </c>
      <c r="C28" s="24">
        <v>3400000</v>
      </c>
      <c r="D28" s="24"/>
      <c r="E28" s="24"/>
      <c r="F28" s="24"/>
      <c r="G28" s="24">
        <v>3400000</v>
      </c>
      <c r="H28" s="24"/>
      <c r="I28" s="24"/>
      <c r="J28" s="24"/>
      <c r="K28" s="24"/>
      <c r="L28" s="24"/>
      <c r="M28" s="24"/>
      <c r="N28" s="24"/>
      <c r="O28" s="24"/>
    </row>
    <row r="29" ht="18.75" customHeight="1" spans="1:15">
      <c r="A29" s="190" t="s">
        <v>126</v>
      </c>
      <c r="B29" s="226" t="s">
        <v>127</v>
      </c>
      <c r="C29" s="24">
        <v>3400000</v>
      </c>
      <c r="D29" s="24"/>
      <c r="E29" s="24"/>
      <c r="F29" s="24"/>
      <c r="G29" s="24">
        <v>3400000</v>
      </c>
      <c r="H29" s="24"/>
      <c r="I29" s="24"/>
      <c r="J29" s="24"/>
      <c r="K29" s="24"/>
      <c r="L29" s="24"/>
      <c r="M29" s="24"/>
      <c r="N29" s="24"/>
      <c r="O29" s="24"/>
    </row>
    <row r="30" ht="18.75" customHeight="1" spans="1:15">
      <c r="A30" s="144" t="s">
        <v>128</v>
      </c>
      <c r="B30" s="173" t="s">
        <v>129</v>
      </c>
      <c r="C30" s="24">
        <v>75674598.39</v>
      </c>
      <c r="D30" s="24">
        <v>75558798.39</v>
      </c>
      <c r="E30" s="24">
        <v>3960204.8</v>
      </c>
      <c r="F30" s="24">
        <v>71598593.59</v>
      </c>
      <c r="G30" s="24"/>
      <c r="H30" s="24"/>
      <c r="I30" s="24"/>
      <c r="J30" s="24">
        <v>115800</v>
      </c>
      <c r="K30" s="24"/>
      <c r="L30" s="24"/>
      <c r="M30" s="24"/>
      <c r="N30" s="24"/>
      <c r="O30" s="24">
        <v>115800</v>
      </c>
    </row>
    <row r="31" ht="18.75" customHeight="1" spans="1:15">
      <c r="A31" s="188" t="s">
        <v>130</v>
      </c>
      <c r="B31" s="225" t="s">
        <v>131</v>
      </c>
      <c r="C31" s="24">
        <v>75099698.39</v>
      </c>
      <c r="D31" s="24">
        <v>75099698.39</v>
      </c>
      <c r="E31" s="24">
        <v>3960204.8</v>
      </c>
      <c r="F31" s="24">
        <v>71139493.59</v>
      </c>
      <c r="G31" s="24"/>
      <c r="H31" s="24"/>
      <c r="I31" s="24"/>
      <c r="J31" s="24"/>
      <c r="K31" s="24"/>
      <c r="L31" s="24"/>
      <c r="M31" s="24"/>
      <c r="N31" s="24"/>
      <c r="O31" s="24"/>
    </row>
    <row r="32" ht="18.75" customHeight="1" spans="1:15">
      <c r="A32" s="190" t="s">
        <v>132</v>
      </c>
      <c r="B32" s="226" t="s">
        <v>133</v>
      </c>
      <c r="C32" s="24">
        <v>2601250.16</v>
      </c>
      <c r="D32" s="24">
        <v>2601250.16</v>
      </c>
      <c r="E32" s="24">
        <v>1801250.16</v>
      </c>
      <c r="F32" s="24">
        <v>800000</v>
      </c>
      <c r="G32" s="24"/>
      <c r="H32" s="24"/>
      <c r="I32" s="24"/>
      <c r="J32" s="24"/>
      <c r="K32" s="24"/>
      <c r="L32" s="24"/>
      <c r="M32" s="24"/>
      <c r="N32" s="24"/>
      <c r="O32" s="24"/>
    </row>
    <row r="33" ht="18.75" customHeight="1" spans="1:15">
      <c r="A33" s="190" t="s">
        <v>134</v>
      </c>
      <c r="B33" s="226" t="s">
        <v>135</v>
      </c>
      <c r="C33" s="24">
        <v>43579493.59</v>
      </c>
      <c r="D33" s="24">
        <v>43579493.59</v>
      </c>
      <c r="E33" s="24"/>
      <c r="F33" s="24">
        <v>43579493.59</v>
      </c>
      <c r="G33" s="24"/>
      <c r="H33" s="24"/>
      <c r="I33" s="24"/>
      <c r="J33" s="24"/>
      <c r="K33" s="24"/>
      <c r="L33" s="24"/>
      <c r="M33" s="24"/>
      <c r="N33" s="24"/>
      <c r="O33" s="24"/>
    </row>
    <row r="34" ht="18.75" customHeight="1" spans="1:15">
      <c r="A34" s="190" t="s">
        <v>136</v>
      </c>
      <c r="B34" s="226" t="s">
        <v>137</v>
      </c>
      <c r="C34" s="24">
        <v>28818954.64</v>
      </c>
      <c r="D34" s="24">
        <v>28818954.64</v>
      </c>
      <c r="E34" s="24">
        <v>2158954.64</v>
      </c>
      <c r="F34" s="24">
        <v>26660000</v>
      </c>
      <c r="G34" s="24"/>
      <c r="H34" s="24"/>
      <c r="I34" s="24"/>
      <c r="J34" s="24"/>
      <c r="K34" s="24"/>
      <c r="L34" s="24"/>
      <c r="M34" s="24"/>
      <c r="N34" s="24"/>
      <c r="O34" s="24"/>
    </row>
    <row r="35" ht="18.75" customHeight="1" spans="1:15">
      <c r="A35" s="190" t="s">
        <v>138</v>
      </c>
      <c r="B35" s="226" t="s">
        <v>139</v>
      </c>
      <c r="C35" s="24">
        <v>100000</v>
      </c>
      <c r="D35" s="24">
        <v>100000</v>
      </c>
      <c r="E35" s="24"/>
      <c r="F35" s="24">
        <v>100000</v>
      </c>
      <c r="G35" s="24"/>
      <c r="H35" s="24"/>
      <c r="I35" s="24"/>
      <c r="J35" s="24"/>
      <c r="K35" s="24"/>
      <c r="L35" s="24"/>
      <c r="M35" s="24"/>
      <c r="N35" s="24"/>
      <c r="O35" s="24"/>
    </row>
    <row r="36" ht="18.75" customHeight="1" spans="1:15">
      <c r="A36" s="188" t="s">
        <v>140</v>
      </c>
      <c r="B36" s="225" t="s">
        <v>141</v>
      </c>
      <c r="C36" s="24">
        <v>115800</v>
      </c>
      <c r="D36" s="24"/>
      <c r="E36" s="24"/>
      <c r="F36" s="24"/>
      <c r="G36" s="24"/>
      <c r="H36" s="24"/>
      <c r="I36" s="24"/>
      <c r="J36" s="24">
        <v>115800</v>
      </c>
      <c r="K36" s="24"/>
      <c r="L36" s="24"/>
      <c r="M36" s="24"/>
      <c r="N36" s="24"/>
      <c r="O36" s="24">
        <v>115800</v>
      </c>
    </row>
    <row r="37" ht="18.75" customHeight="1" spans="1:15">
      <c r="A37" s="190" t="s">
        <v>142</v>
      </c>
      <c r="B37" s="226" t="s">
        <v>143</v>
      </c>
      <c r="C37" s="24">
        <v>115800</v>
      </c>
      <c r="D37" s="24"/>
      <c r="E37" s="24"/>
      <c r="F37" s="24"/>
      <c r="G37" s="24"/>
      <c r="H37" s="24"/>
      <c r="I37" s="24"/>
      <c r="J37" s="24">
        <v>115800</v>
      </c>
      <c r="K37" s="24"/>
      <c r="L37" s="24"/>
      <c r="M37" s="24"/>
      <c r="N37" s="24"/>
      <c r="O37" s="24">
        <v>115800</v>
      </c>
    </row>
    <row r="38" ht="18.75" customHeight="1" spans="1:15">
      <c r="A38" s="188" t="s">
        <v>144</v>
      </c>
      <c r="B38" s="225" t="s">
        <v>145</v>
      </c>
      <c r="C38" s="24">
        <v>459100</v>
      </c>
      <c r="D38" s="24">
        <v>459100</v>
      </c>
      <c r="E38" s="24"/>
      <c r="F38" s="24">
        <v>459100</v>
      </c>
      <c r="G38" s="24"/>
      <c r="H38" s="24"/>
      <c r="I38" s="24"/>
      <c r="J38" s="24"/>
      <c r="K38" s="24"/>
      <c r="L38" s="24"/>
      <c r="M38" s="24"/>
      <c r="N38" s="24"/>
      <c r="O38" s="24"/>
    </row>
    <row r="39" ht="18.75" customHeight="1" spans="1:15">
      <c r="A39" s="190" t="s">
        <v>146</v>
      </c>
      <c r="B39" s="226" t="s">
        <v>147</v>
      </c>
      <c r="C39" s="24">
        <v>459100</v>
      </c>
      <c r="D39" s="24">
        <v>459100</v>
      </c>
      <c r="E39" s="24"/>
      <c r="F39" s="24">
        <v>459100</v>
      </c>
      <c r="G39" s="24"/>
      <c r="H39" s="24"/>
      <c r="I39" s="24"/>
      <c r="J39" s="24"/>
      <c r="K39" s="24"/>
      <c r="L39" s="24"/>
      <c r="M39" s="24"/>
      <c r="N39" s="24"/>
      <c r="O39" s="24"/>
    </row>
    <row r="40" ht="18.75" customHeight="1" spans="1:15">
      <c r="A40" s="144" t="s">
        <v>148</v>
      </c>
      <c r="B40" s="173" t="s">
        <v>149</v>
      </c>
      <c r="C40" s="24">
        <v>364167.36</v>
      </c>
      <c r="D40" s="24">
        <v>364167.36</v>
      </c>
      <c r="E40" s="24">
        <v>364167.36</v>
      </c>
      <c r="F40" s="24"/>
      <c r="G40" s="24"/>
      <c r="H40" s="24"/>
      <c r="I40" s="24"/>
      <c r="J40" s="24"/>
      <c r="K40" s="24"/>
      <c r="L40" s="24"/>
      <c r="M40" s="24"/>
      <c r="N40" s="24"/>
      <c r="O40" s="24"/>
    </row>
    <row r="41" ht="18.75" customHeight="1" spans="1:15">
      <c r="A41" s="188" t="s">
        <v>150</v>
      </c>
      <c r="B41" s="225" t="s">
        <v>151</v>
      </c>
      <c r="C41" s="24">
        <v>364167.36</v>
      </c>
      <c r="D41" s="24">
        <v>364167.36</v>
      </c>
      <c r="E41" s="24">
        <v>364167.36</v>
      </c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2" ht="18.75" customHeight="1" spans="1:15">
      <c r="A42" s="190" t="s">
        <v>152</v>
      </c>
      <c r="B42" s="226" t="s">
        <v>153</v>
      </c>
      <c r="C42" s="24">
        <v>364167.36</v>
      </c>
      <c r="D42" s="24">
        <v>364167.36</v>
      </c>
      <c r="E42" s="24">
        <v>364167.36</v>
      </c>
      <c r="F42" s="24"/>
      <c r="G42" s="24"/>
      <c r="H42" s="24"/>
      <c r="I42" s="24"/>
      <c r="J42" s="24"/>
      <c r="K42" s="24"/>
      <c r="L42" s="24"/>
      <c r="M42" s="24"/>
      <c r="N42" s="24"/>
      <c r="O42" s="24"/>
    </row>
    <row r="43" ht="18.75" customHeight="1" spans="1:15">
      <c r="A43" s="192" t="s">
        <v>154</v>
      </c>
      <c r="B43" s="193" t="s">
        <v>154</v>
      </c>
      <c r="C43" s="24">
        <v>80930332.81</v>
      </c>
      <c r="D43" s="24">
        <v>77414532.81</v>
      </c>
      <c r="E43" s="24">
        <v>5815939.22</v>
      </c>
      <c r="F43" s="24">
        <v>71598593.59</v>
      </c>
      <c r="G43" s="24">
        <v>3400000</v>
      </c>
      <c r="H43" s="24"/>
      <c r="I43" s="24"/>
      <c r="J43" s="24">
        <v>115800</v>
      </c>
      <c r="K43" s="24"/>
      <c r="L43" s="24"/>
      <c r="M43" s="24"/>
      <c r="N43" s="24"/>
      <c r="O43" s="24">
        <v>115800</v>
      </c>
    </row>
  </sheetData>
  <mergeCells count="11">
    <mergeCell ref="A3:O3"/>
    <mergeCell ref="A4:L4"/>
    <mergeCell ref="D5:F5"/>
    <mergeCell ref="J5:O5"/>
    <mergeCell ref="A43:B43"/>
    <mergeCell ref="A5:A6"/>
    <mergeCell ref="B5:B6"/>
    <mergeCell ref="C5:C6"/>
    <mergeCell ref="G5:G6"/>
    <mergeCell ref="H5:H6"/>
    <mergeCell ref="I5:I6"/>
  </mergeCells>
  <printOptions horizontalCentered="1"/>
  <pageMargins left="0.388888888888889" right="0.388888888888889" top="0.509027777777778" bottom="0.509027777777778" header="0.309027777777778" footer="0.309027777777778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customHeight="1" spans="1:4">
      <c r="A1" s="1"/>
      <c r="B1" s="1"/>
      <c r="C1" s="1"/>
      <c r="D1" s="1"/>
    </row>
    <row r="2" ht="15" customHeight="1" spans="1:4">
      <c r="A2" s="2"/>
      <c r="B2" s="2"/>
      <c r="C2" s="2"/>
      <c r="D2" s="41" t="s">
        <v>155</v>
      </c>
    </row>
    <row r="3" ht="36" customHeight="1" spans="1:4">
      <c r="A3" s="6" t="str">
        <f>"2025"&amp;"年部门财政拨款收支预算总表"</f>
        <v>2025年部门财政拨款收支预算总表</v>
      </c>
      <c r="B3" s="171"/>
      <c r="C3" s="171"/>
      <c r="D3" s="171"/>
    </row>
    <row r="4" ht="18.75" customHeight="1" spans="1:4">
      <c r="A4" s="8" t="str">
        <f>"单位名称："&amp;"双江拉祜族佤族布朗族傣族自治县交通运输局"</f>
        <v>单位名称：双江拉祜族佤族布朗族傣族自治县交通运输局</v>
      </c>
      <c r="B4" s="172"/>
      <c r="C4" s="172"/>
      <c r="D4" s="41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117" t="str">
        <f t="shared" ref="B6:D6" si="0">"2025"&amp;"年预算数"</f>
        <v>2025年预算数</v>
      </c>
      <c r="C6" s="32" t="s">
        <v>156</v>
      </c>
      <c r="D6" s="117" t="str">
        <f t="shared" si="0"/>
        <v>2025年预算数</v>
      </c>
    </row>
    <row r="7" ht="18.75" customHeight="1" spans="1:4">
      <c r="A7" s="34"/>
      <c r="B7" s="19"/>
      <c r="C7" s="34"/>
      <c r="D7" s="19"/>
    </row>
    <row r="8" ht="18.75" customHeight="1" spans="1:4">
      <c r="A8" s="173" t="s">
        <v>157</v>
      </c>
      <c r="B8" s="24">
        <v>38965939.22</v>
      </c>
      <c r="C8" s="23" t="s">
        <v>158</v>
      </c>
      <c r="D8" s="24">
        <v>80814532.81</v>
      </c>
    </row>
    <row r="9" ht="18.75" customHeight="1" spans="1:4">
      <c r="A9" s="174" t="s">
        <v>159</v>
      </c>
      <c r="B9" s="24">
        <v>35565939.22</v>
      </c>
      <c r="C9" s="23" t="s">
        <v>160</v>
      </c>
      <c r="D9" s="24">
        <v>10000</v>
      </c>
    </row>
    <row r="10" ht="18.75" customHeight="1" spans="1:4">
      <c r="A10" s="174" t="s">
        <v>161</v>
      </c>
      <c r="B10" s="24">
        <v>3400000</v>
      </c>
      <c r="C10" s="23" t="s">
        <v>162</v>
      </c>
      <c r="D10" s="24"/>
    </row>
    <row r="11" ht="18.75" customHeight="1" spans="1:4">
      <c r="A11" s="174" t="s">
        <v>163</v>
      </c>
      <c r="B11" s="24"/>
      <c r="C11" s="23" t="s">
        <v>164</v>
      </c>
      <c r="D11" s="24"/>
    </row>
    <row r="12" ht="18.75" customHeight="1" spans="1:4">
      <c r="A12" s="175" t="s">
        <v>165</v>
      </c>
      <c r="B12" s="24">
        <v>41848593.59</v>
      </c>
      <c r="C12" s="176" t="s">
        <v>166</v>
      </c>
      <c r="D12" s="24"/>
    </row>
    <row r="13" ht="18.75" customHeight="1" spans="1:4">
      <c r="A13" s="177" t="s">
        <v>159</v>
      </c>
      <c r="B13" s="24">
        <v>41848593.59</v>
      </c>
      <c r="C13" s="178" t="s">
        <v>167</v>
      </c>
      <c r="D13" s="24"/>
    </row>
    <row r="14" ht="18.75" customHeight="1" spans="1:4">
      <c r="A14" s="177" t="s">
        <v>161</v>
      </c>
      <c r="B14" s="24"/>
      <c r="C14" s="178" t="s">
        <v>168</v>
      </c>
      <c r="D14" s="24"/>
    </row>
    <row r="15" ht="18.75" customHeight="1" spans="1:4">
      <c r="A15" s="177" t="s">
        <v>163</v>
      </c>
      <c r="B15" s="24"/>
      <c r="C15" s="178" t="s">
        <v>169</v>
      </c>
      <c r="D15" s="24"/>
    </row>
    <row r="16" ht="18.75" customHeight="1" spans="1:4">
      <c r="A16" s="177" t="s">
        <v>26</v>
      </c>
      <c r="B16" s="24"/>
      <c r="C16" s="178" t="s">
        <v>170</v>
      </c>
      <c r="D16" s="24">
        <v>1216153.49</v>
      </c>
    </row>
    <row r="17" ht="18.75" customHeight="1" spans="1:4">
      <c r="A17" s="177" t="s">
        <v>26</v>
      </c>
      <c r="B17" s="24" t="s">
        <v>26</v>
      </c>
      <c r="C17" s="178" t="s">
        <v>171</v>
      </c>
      <c r="D17" s="24">
        <v>265413.57</v>
      </c>
    </row>
    <row r="18" ht="18.75" customHeight="1" spans="1:4">
      <c r="A18" s="179" t="s">
        <v>26</v>
      </c>
      <c r="B18" s="24" t="s">
        <v>26</v>
      </c>
      <c r="C18" s="178" t="s">
        <v>172</v>
      </c>
      <c r="D18" s="24"/>
    </row>
    <row r="19" ht="18.75" customHeight="1" spans="1:4">
      <c r="A19" s="179" t="s">
        <v>26</v>
      </c>
      <c r="B19" s="24" t="s">
        <v>26</v>
      </c>
      <c r="C19" s="178" t="s">
        <v>173</v>
      </c>
      <c r="D19" s="24">
        <v>3400000</v>
      </c>
    </row>
    <row r="20" ht="18.75" customHeight="1" spans="1:4">
      <c r="A20" s="180" t="s">
        <v>26</v>
      </c>
      <c r="B20" s="24" t="s">
        <v>26</v>
      </c>
      <c r="C20" s="178" t="s">
        <v>174</v>
      </c>
      <c r="D20" s="24"/>
    </row>
    <row r="21" ht="18.75" customHeight="1" spans="1:4">
      <c r="A21" s="180" t="s">
        <v>26</v>
      </c>
      <c r="B21" s="24" t="s">
        <v>26</v>
      </c>
      <c r="C21" s="178" t="s">
        <v>175</v>
      </c>
      <c r="D21" s="24">
        <v>75558798.39</v>
      </c>
    </row>
    <row r="22" ht="18.75" customHeight="1" spans="1:4">
      <c r="A22" s="180" t="s">
        <v>26</v>
      </c>
      <c r="B22" s="24" t="s">
        <v>26</v>
      </c>
      <c r="C22" s="178" t="s">
        <v>176</v>
      </c>
      <c r="D22" s="24"/>
    </row>
    <row r="23" ht="18.75" customHeight="1" spans="1:4">
      <c r="A23" s="180" t="s">
        <v>26</v>
      </c>
      <c r="B23" s="24" t="s">
        <v>26</v>
      </c>
      <c r="C23" s="178" t="s">
        <v>177</v>
      </c>
      <c r="D23" s="24"/>
    </row>
    <row r="24" ht="18.75" customHeight="1" spans="1:4">
      <c r="A24" s="180" t="s">
        <v>26</v>
      </c>
      <c r="B24" s="24" t="s">
        <v>26</v>
      </c>
      <c r="C24" s="178" t="s">
        <v>178</v>
      </c>
      <c r="D24" s="24"/>
    </row>
    <row r="25" ht="18.75" customHeight="1" spans="1:4">
      <c r="A25" s="180" t="s">
        <v>26</v>
      </c>
      <c r="B25" s="24" t="s">
        <v>26</v>
      </c>
      <c r="C25" s="178" t="s">
        <v>179</v>
      </c>
      <c r="D25" s="24"/>
    </row>
    <row r="26" ht="18.75" customHeight="1" spans="1:4">
      <c r="A26" s="180" t="s">
        <v>26</v>
      </c>
      <c r="B26" s="24" t="s">
        <v>26</v>
      </c>
      <c r="C26" s="178" t="s">
        <v>180</v>
      </c>
      <c r="D26" s="24"/>
    </row>
    <row r="27" ht="18.75" customHeight="1" spans="1:4">
      <c r="A27" s="180" t="s">
        <v>26</v>
      </c>
      <c r="B27" s="24" t="s">
        <v>26</v>
      </c>
      <c r="C27" s="178" t="s">
        <v>181</v>
      </c>
      <c r="D27" s="24">
        <v>364167.36</v>
      </c>
    </row>
    <row r="28" ht="18.75" customHeight="1" spans="1:4">
      <c r="A28" s="180" t="s">
        <v>26</v>
      </c>
      <c r="B28" s="24" t="s">
        <v>26</v>
      </c>
      <c r="C28" s="178" t="s">
        <v>182</v>
      </c>
      <c r="D28" s="24"/>
    </row>
    <row r="29" ht="18.75" customHeight="1" spans="1:4">
      <c r="A29" s="180" t="s">
        <v>26</v>
      </c>
      <c r="B29" s="24" t="s">
        <v>26</v>
      </c>
      <c r="C29" s="178" t="s">
        <v>183</v>
      </c>
      <c r="D29" s="24"/>
    </row>
    <row r="30" ht="18.75" customHeight="1" spans="1:4">
      <c r="A30" s="180" t="s">
        <v>26</v>
      </c>
      <c r="B30" s="24" t="s">
        <v>26</v>
      </c>
      <c r="C30" s="178" t="s">
        <v>184</v>
      </c>
      <c r="D30" s="24"/>
    </row>
    <row r="31" ht="18.75" customHeight="1" spans="1:4">
      <c r="A31" s="180" t="s">
        <v>26</v>
      </c>
      <c r="B31" s="24" t="s">
        <v>26</v>
      </c>
      <c r="C31" s="178" t="s">
        <v>185</v>
      </c>
      <c r="D31" s="24"/>
    </row>
    <row r="32" ht="18.75" customHeight="1" spans="1:4">
      <c r="A32" s="181" t="s">
        <v>26</v>
      </c>
      <c r="B32" s="24" t="s">
        <v>26</v>
      </c>
      <c r="C32" s="178" t="s">
        <v>186</v>
      </c>
      <c r="D32" s="24"/>
    </row>
    <row r="33" ht="18.75" customHeight="1" spans="1:4">
      <c r="A33" s="181" t="s">
        <v>26</v>
      </c>
      <c r="B33" s="24" t="s">
        <v>26</v>
      </c>
      <c r="C33" s="178" t="s">
        <v>187</v>
      </c>
      <c r="D33" s="24"/>
    </row>
    <row r="34" ht="18.75" customHeight="1" spans="1:4">
      <c r="A34" s="181" t="s">
        <v>26</v>
      </c>
      <c r="B34" s="24" t="s">
        <v>26</v>
      </c>
      <c r="C34" s="178" t="s">
        <v>188</v>
      </c>
      <c r="D34" s="24"/>
    </row>
    <row r="35" ht="18.75" customHeight="1" spans="1:4">
      <c r="A35" s="181"/>
      <c r="B35" s="24"/>
      <c r="C35" s="178" t="s">
        <v>189</v>
      </c>
      <c r="D35" s="24"/>
    </row>
    <row r="36" ht="18.75" customHeight="1" spans="1:4">
      <c r="A36" s="181" t="s">
        <v>26</v>
      </c>
      <c r="B36" s="24" t="s">
        <v>26</v>
      </c>
      <c r="C36" s="178" t="s">
        <v>190</v>
      </c>
      <c r="D36" s="24"/>
    </row>
    <row r="37" ht="18.75" customHeight="1" spans="1:4">
      <c r="A37" s="65" t="s">
        <v>191</v>
      </c>
      <c r="B37" s="182">
        <v>80814532.81</v>
      </c>
      <c r="C37" s="183" t="s">
        <v>52</v>
      </c>
      <c r="D37" s="182">
        <v>80814532.81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88888888888889" right="0.388888888888889" top="0.509027777777778" bottom="0.509027777777778" header="0.309027777777778" footer="0.309027777777778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38"/>
  <sheetViews>
    <sheetView showZeros="0" workbookViewId="0">
      <pane ySplit="1" topLeftCell="A10" activePane="bottomLeft" state="frozen"/>
      <selection/>
      <selection pane="bottomLeft" activeCell="A1" sqref="A1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4:7">
      <c r="D2" s="162"/>
      <c r="F2" s="67"/>
      <c r="G2" s="41" t="s">
        <v>192</v>
      </c>
    </row>
    <row r="3" ht="39" customHeight="1" spans="1:7">
      <c r="A3" s="6" t="str">
        <f>"2025"&amp;"年一般公共预算支出预算表（按功能科目分类）"</f>
        <v>2025年一般公共预算支出预算表（按功能科目分类）</v>
      </c>
      <c r="B3" s="163"/>
      <c r="C3" s="163"/>
      <c r="D3" s="163"/>
      <c r="E3" s="163"/>
      <c r="F3" s="163"/>
      <c r="G3" s="163"/>
    </row>
    <row r="4" ht="18" customHeight="1" spans="1:7">
      <c r="A4" s="164" t="str">
        <f>"单位名称："&amp;"双江拉祜族佤族布朗族傣族自治县交通运输局"</f>
        <v>单位名称：双江拉祜族佤族布朗族傣族自治县交通运输局</v>
      </c>
      <c r="B4" s="30"/>
      <c r="C4" s="31"/>
      <c r="D4" s="31"/>
      <c r="E4" s="31"/>
      <c r="F4" s="112"/>
      <c r="G4" s="41" t="s">
        <v>1</v>
      </c>
    </row>
    <row r="5" ht="20.25" customHeight="1" spans="1:7">
      <c r="A5" s="165" t="s">
        <v>193</v>
      </c>
      <c r="B5" s="166"/>
      <c r="C5" s="117" t="s">
        <v>56</v>
      </c>
      <c r="D5" s="142" t="s">
        <v>76</v>
      </c>
      <c r="E5" s="14"/>
      <c r="F5" s="15"/>
      <c r="G5" s="136" t="s">
        <v>77</v>
      </c>
    </row>
    <row r="6" ht="20.25" customHeight="1" spans="1:7">
      <c r="A6" s="167" t="s">
        <v>74</v>
      </c>
      <c r="B6" s="167" t="s">
        <v>75</v>
      </c>
      <c r="C6" s="34"/>
      <c r="D6" s="76" t="s">
        <v>58</v>
      </c>
      <c r="E6" s="76" t="s">
        <v>194</v>
      </c>
      <c r="F6" s="76" t="s">
        <v>195</v>
      </c>
      <c r="G6" s="105"/>
    </row>
    <row r="7" ht="19.5" customHeight="1" spans="1:7">
      <c r="A7" s="167" t="s">
        <v>196</v>
      </c>
      <c r="B7" s="167" t="s">
        <v>197</v>
      </c>
      <c r="C7" s="167" t="s">
        <v>198</v>
      </c>
      <c r="D7" s="76">
        <v>4</v>
      </c>
      <c r="E7" s="168" t="s">
        <v>199</v>
      </c>
      <c r="F7" s="168" t="s">
        <v>200</v>
      </c>
      <c r="G7" s="167" t="s">
        <v>201</v>
      </c>
    </row>
    <row r="8" ht="18" customHeight="1" spans="1:7">
      <c r="A8" s="35" t="s">
        <v>85</v>
      </c>
      <c r="B8" s="35" t="s">
        <v>86</v>
      </c>
      <c r="C8" s="24">
        <v>10000</v>
      </c>
      <c r="D8" s="24">
        <v>10000</v>
      </c>
      <c r="E8" s="24"/>
      <c r="F8" s="24">
        <v>10000</v>
      </c>
      <c r="G8" s="24"/>
    </row>
    <row r="9" ht="18" customHeight="1" spans="1:7">
      <c r="A9" s="131" t="s">
        <v>87</v>
      </c>
      <c r="B9" s="131" t="s">
        <v>88</v>
      </c>
      <c r="C9" s="24">
        <v>10000</v>
      </c>
      <c r="D9" s="24">
        <v>10000</v>
      </c>
      <c r="E9" s="24"/>
      <c r="F9" s="24">
        <v>10000</v>
      </c>
      <c r="G9" s="24"/>
    </row>
    <row r="10" ht="18" customHeight="1" spans="1:7">
      <c r="A10" s="132" t="s">
        <v>89</v>
      </c>
      <c r="B10" s="132" t="s">
        <v>90</v>
      </c>
      <c r="C10" s="24">
        <v>10000</v>
      </c>
      <c r="D10" s="24">
        <v>10000</v>
      </c>
      <c r="E10" s="24"/>
      <c r="F10" s="24">
        <v>10000</v>
      </c>
      <c r="G10" s="24"/>
    </row>
    <row r="11" ht="18" customHeight="1" spans="1:7">
      <c r="A11" s="35" t="s">
        <v>91</v>
      </c>
      <c r="B11" s="35" t="s">
        <v>92</v>
      </c>
      <c r="C11" s="24">
        <v>1216153.49</v>
      </c>
      <c r="D11" s="24">
        <v>1216153.49</v>
      </c>
      <c r="E11" s="24">
        <v>1171403.49</v>
      </c>
      <c r="F11" s="24">
        <v>44750</v>
      </c>
      <c r="G11" s="24"/>
    </row>
    <row r="12" ht="18" customHeight="1" spans="1:7">
      <c r="A12" s="131" t="s">
        <v>93</v>
      </c>
      <c r="B12" s="131" t="s">
        <v>94</v>
      </c>
      <c r="C12" s="24">
        <v>1132256.48</v>
      </c>
      <c r="D12" s="24">
        <v>1132256.48</v>
      </c>
      <c r="E12" s="24">
        <v>1120656.48</v>
      </c>
      <c r="F12" s="24">
        <v>11600</v>
      </c>
      <c r="G12" s="24"/>
    </row>
    <row r="13" ht="18" customHeight="1" spans="1:7">
      <c r="A13" s="132" t="s">
        <v>95</v>
      </c>
      <c r="B13" s="132" t="s">
        <v>96</v>
      </c>
      <c r="C13" s="24">
        <v>646700</v>
      </c>
      <c r="D13" s="24">
        <v>646700</v>
      </c>
      <c r="E13" s="24">
        <v>635100</v>
      </c>
      <c r="F13" s="24">
        <v>11600</v>
      </c>
      <c r="G13" s="24"/>
    </row>
    <row r="14" ht="18" customHeight="1" spans="1:7">
      <c r="A14" s="132" t="s">
        <v>97</v>
      </c>
      <c r="B14" s="132" t="s">
        <v>98</v>
      </c>
      <c r="C14" s="24">
        <v>485556.48</v>
      </c>
      <c r="D14" s="24">
        <v>485556.48</v>
      </c>
      <c r="E14" s="24">
        <v>485556.48</v>
      </c>
      <c r="F14" s="24"/>
      <c r="G14" s="24"/>
    </row>
    <row r="15" ht="18" customHeight="1" spans="1:7">
      <c r="A15" s="131" t="s">
        <v>99</v>
      </c>
      <c r="B15" s="131" t="s">
        <v>100</v>
      </c>
      <c r="C15" s="24">
        <v>38065.2</v>
      </c>
      <c r="D15" s="24">
        <v>38065.2</v>
      </c>
      <c r="E15" s="24">
        <v>38065.2</v>
      </c>
      <c r="F15" s="24"/>
      <c r="G15" s="24"/>
    </row>
    <row r="16" ht="18" customHeight="1" spans="1:7">
      <c r="A16" s="132" t="s">
        <v>101</v>
      </c>
      <c r="B16" s="132" t="s">
        <v>102</v>
      </c>
      <c r="C16" s="24">
        <v>38065.2</v>
      </c>
      <c r="D16" s="24">
        <v>38065.2</v>
      </c>
      <c r="E16" s="24">
        <v>38065.2</v>
      </c>
      <c r="F16" s="24"/>
      <c r="G16" s="24"/>
    </row>
    <row r="17" ht="18" customHeight="1" spans="1:7">
      <c r="A17" s="131" t="s">
        <v>103</v>
      </c>
      <c r="B17" s="131" t="s">
        <v>104</v>
      </c>
      <c r="C17" s="24">
        <v>33150</v>
      </c>
      <c r="D17" s="24">
        <v>33150</v>
      </c>
      <c r="E17" s="24"/>
      <c r="F17" s="24">
        <v>33150</v>
      </c>
      <c r="G17" s="24"/>
    </row>
    <row r="18" ht="18" customHeight="1" spans="1:7">
      <c r="A18" s="132" t="s">
        <v>105</v>
      </c>
      <c r="B18" s="132" t="s">
        <v>106</v>
      </c>
      <c r="C18" s="24">
        <v>33150</v>
      </c>
      <c r="D18" s="24">
        <v>33150</v>
      </c>
      <c r="E18" s="24"/>
      <c r="F18" s="24">
        <v>33150</v>
      </c>
      <c r="G18" s="24"/>
    </row>
    <row r="19" ht="18" customHeight="1" spans="1:7">
      <c r="A19" s="131" t="s">
        <v>107</v>
      </c>
      <c r="B19" s="131" t="s">
        <v>108</v>
      </c>
      <c r="C19" s="24">
        <v>12681.81</v>
      </c>
      <c r="D19" s="24">
        <v>12681.81</v>
      </c>
      <c r="E19" s="24">
        <v>12681.81</v>
      </c>
      <c r="F19" s="24"/>
      <c r="G19" s="24"/>
    </row>
    <row r="20" ht="18" customHeight="1" spans="1:7">
      <c r="A20" s="132" t="s">
        <v>109</v>
      </c>
      <c r="B20" s="132" t="s">
        <v>108</v>
      </c>
      <c r="C20" s="24">
        <v>12681.81</v>
      </c>
      <c r="D20" s="24">
        <v>12681.81</v>
      </c>
      <c r="E20" s="24">
        <v>12681.81</v>
      </c>
      <c r="F20" s="24"/>
      <c r="G20" s="24"/>
    </row>
    <row r="21" ht="18" customHeight="1" spans="1:7">
      <c r="A21" s="35" t="s">
        <v>110</v>
      </c>
      <c r="B21" s="35" t="s">
        <v>111</v>
      </c>
      <c r="C21" s="24">
        <v>265413.57</v>
      </c>
      <c r="D21" s="24">
        <v>265413.57</v>
      </c>
      <c r="E21" s="24">
        <v>265413.57</v>
      </c>
      <c r="F21" s="24"/>
      <c r="G21" s="24"/>
    </row>
    <row r="22" ht="18" customHeight="1" spans="1:7">
      <c r="A22" s="131" t="s">
        <v>112</v>
      </c>
      <c r="B22" s="131" t="s">
        <v>113</v>
      </c>
      <c r="C22" s="24">
        <v>265413.57</v>
      </c>
      <c r="D22" s="24">
        <v>265413.57</v>
      </c>
      <c r="E22" s="24">
        <v>265413.57</v>
      </c>
      <c r="F22" s="24"/>
      <c r="G22" s="24"/>
    </row>
    <row r="23" ht="18" customHeight="1" spans="1:7">
      <c r="A23" s="132" t="s">
        <v>114</v>
      </c>
      <c r="B23" s="132" t="s">
        <v>115</v>
      </c>
      <c r="C23" s="24">
        <v>78346.51</v>
      </c>
      <c r="D23" s="24">
        <v>78346.51</v>
      </c>
      <c r="E23" s="24">
        <v>78346.51</v>
      </c>
      <c r="F23" s="24"/>
      <c r="G23" s="24"/>
    </row>
    <row r="24" ht="18" customHeight="1" spans="1:7">
      <c r="A24" s="132" t="s">
        <v>116</v>
      </c>
      <c r="B24" s="132" t="s">
        <v>117</v>
      </c>
      <c r="C24" s="24">
        <v>122034.52</v>
      </c>
      <c r="D24" s="24">
        <v>122034.52</v>
      </c>
      <c r="E24" s="24">
        <v>122034.52</v>
      </c>
      <c r="F24" s="24"/>
      <c r="G24" s="24"/>
    </row>
    <row r="25" ht="18" customHeight="1" spans="1:7">
      <c r="A25" s="132" t="s">
        <v>118</v>
      </c>
      <c r="B25" s="132" t="s">
        <v>119</v>
      </c>
      <c r="C25" s="24">
        <v>45240</v>
      </c>
      <c r="D25" s="24">
        <v>45240</v>
      </c>
      <c r="E25" s="24">
        <v>45240</v>
      </c>
      <c r="F25" s="24"/>
      <c r="G25" s="24"/>
    </row>
    <row r="26" ht="18" customHeight="1" spans="1:7">
      <c r="A26" s="132" t="s">
        <v>120</v>
      </c>
      <c r="B26" s="132" t="s">
        <v>121</v>
      </c>
      <c r="C26" s="24">
        <v>19792.54</v>
      </c>
      <c r="D26" s="24">
        <v>19792.54</v>
      </c>
      <c r="E26" s="24">
        <v>19792.54</v>
      </c>
      <c r="F26" s="24"/>
      <c r="G26" s="24"/>
    </row>
    <row r="27" ht="18" customHeight="1" spans="1:7">
      <c r="A27" s="35" t="s">
        <v>128</v>
      </c>
      <c r="B27" s="35" t="s">
        <v>129</v>
      </c>
      <c r="C27" s="24">
        <v>75558798.39</v>
      </c>
      <c r="D27" s="24">
        <v>3960204.8</v>
      </c>
      <c r="E27" s="24">
        <v>3638161.2</v>
      </c>
      <c r="F27" s="24">
        <v>322043.6</v>
      </c>
      <c r="G27" s="24">
        <v>71598593.59</v>
      </c>
    </row>
    <row r="28" ht="18" customHeight="1" spans="1:7">
      <c r="A28" s="131" t="s">
        <v>130</v>
      </c>
      <c r="B28" s="131" t="s">
        <v>131</v>
      </c>
      <c r="C28" s="24">
        <v>75099698.39</v>
      </c>
      <c r="D28" s="24">
        <v>3960204.8</v>
      </c>
      <c r="E28" s="24">
        <v>3638161.2</v>
      </c>
      <c r="F28" s="24">
        <v>322043.6</v>
      </c>
      <c r="G28" s="24">
        <v>71139493.59</v>
      </c>
    </row>
    <row r="29" ht="18" customHeight="1" spans="1:7">
      <c r="A29" s="132" t="s">
        <v>132</v>
      </c>
      <c r="B29" s="132" t="s">
        <v>133</v>
      </c>
      <c r="C29" s="24">
        <v>2601250.16</v>
      </c>
      <c r="D29" s="24">
        <v>1801250.16</v>
      </c>
      <c r="E29" s="24">
        <v>1577365.2</v>
      </c>
      <c r="F29" s="24">
        <v>223884.96</v>
      </c>
      <c r="G29" s="24">
        <v>800000</v>
      </c>
    </row>
    <row r="30" ht="18" customHeight="1" spans="1:7">
      <c r="A30" s="132" t="s">
        <v>134</v>
      </c>
      <c r="B30" s="132" t="s">
        <v>135</v>
      </c>
      <c r="C30" s="24">
        <v>43579493.59</v>
      </c>
      <c r="D30" s="24"/>
      <c r="E30" s="24"/>
      <c r="F30" s="24"/>
      <c r="G30" s="24">
        <v>43579493.59</v>
      </c>
    </row>
    <row r="31" ht="18" customHeight="1" spans="1:7">
      <c r="A31" s="132" t="s">
        <v>136</v>
      </c>
      <c r="B31" s="132" t="s">
        <v>137</v>
      </c>
      <c r="C31" s="24">
        <v>28818954.64</v>
      </c>
      <c r="D31" s="24">
        <v>2158954.64</v>
      </c>
      <c r="E31" s="24">
        <v>2060796</v>
      </c>
      <c r="F31" s="24">
        <v>98158.64</v>
      </c>
      <c r="G31" s="24">
        <v>26660000</v>
      </c>
    </row>
    <row r="32" ht="18" customHeight="1" spans="1:7">
      <c r="A32" s="132" t="s">
        <v>138</v>
      </c>
      <c r="B32" s="132" t="s">
        <v>139</v>
      </c>
      <c r="C32" s="24">
        <v>100000</v>
      </c>
      <c r="D32" s="24"/>
      <c r="E32" s="24"/>
      <c r="F32" s="24"/>
      <c r="G32" s="24">
        <v>100000</v>
      </c>
    </row>
    <row r="33" ht="18" customHeight="1" spans="1:7">
      <c r="A33" s="131" t="s">
        <v>144</v>
      </c>
      <c r="B33" s="131" t="s">
        <v>145</v>
      </c>
      <c r="C33" s="24">
        <v>459100</v>
      </c>
      <c r="D33" s="24"/>
      <c r="E33" s="24"/>
      <c r="F33" s="24"/>
      <c r="G33" s="24">
        <v>459100</v>
      </c>
    </row>
    <row r="34" ht="18" customHeight="1" spans="1:7">
      <c r="A34" s="132" t="s">
        <v>146</v>
      </c>
      <c r="B34" s="132" t="s">
        <v>147</v>
      </c>
      <c r="C34" s="24">
        <v>459100</v>
      </c>
      <c r="D34" s="24"/>
      <c r="E34" s="24"/>
      <c r="F34" s="24"/>
      <c r="G34" s="24">
        <v>459100</v>
      </c>
    </row>
    <row r="35" ht="18" customHeight="1" spans="1:7">
      <c r="A35" s="35" t="s">
        <v>148</v>
      </c>
      <c r="B35" s="35" t="s">
        <v>149</v>
      </c>
      <c r="C35" s="24">
        <v>364167.36</v>
      </c>
      <c r="D35" s="24">
        <v>364167.36</v>
      </c>
      <c r="E35" s="24">
        <v>364167.36</v>
      </c>
      <c r="F35" s="24"/>
      <c r="G35" s="24"/>
    </row>
    <row r="36" ht="18" customHeight="1" spans="1:7">
      <c r="A36" s="131" t="s">
        <v>150</v>
      </c>
      <c r="B36" s="131" t="s">
        <v>151</v>
      </c>
      <c r="C36" s="24">
        <v>364167.36</v>
      </c>
      <c r="D36" s="24">
        <v>364167.36</v>
      </c>
      <c r="E36" s="24">
        <v>364167.36</v>
      </c>
      <c r="F36" s="24"/>
      <c r="G36" s="24"/>
    </row>
    <row r="37" ht="18" customHeight="1" spans="1:7">
      <c r="A37" s="132" t="s">
        <v>152</v>
      </c>
      <c r="B37" s="132" t="s">
        <v>153</v>
      </c>
      <c r="C37" s="24">
        <v>364167.36</v>
      </c>
      <c r="D37" s="24">
        <v>364167.36</v>
      </c>
      <c r="E37" s="24">
        <v>364167.36</v>
      </c>
      <c r="F37" s="24"/>
      <c r="G37" s="24"/>
    </row>
    <row r="38" ht="18" customHeight="1" spans="1:7">
      <c r="A38" s="169" t="s">
        <v>154</v>
      </c>
      <c r="B38" s="170" t="s">
        <v>154</v>
      </c>
      <c r="C38" s="24">
        <v>77414532.81</v>
      </c>
      <c r="D38" s="24">
        <v>5815939.22</v>
      </c>
      <c r="E38" s="24">
        <v>5439145.62</v>
      </c>
      <c r="F38" s="24">
        <v>376793.6</v>
      </c>
      <c r="G38" s="24">
        <v>71598593.59</v>
      </c>
    </row>
  </sheetData>
  <mergeCells count="7">
    <mergeCell ref="A3:G3"/>
    <mergeCell ref="A4:E4"/>
    <mergeCell ref="A5:B5"/>
    <mergeCell ref="D5:F5"/>
    <mergeCell ref="A38:B38"/>
    <mergeCell ref="C5:C6"/>
    <mergeCell ref="G5:G6"/>
  </mergeCells>
  <printOptions horizontalCentered="1"/>
  <pageMargins left="0.388888888888889" right="0.388888888888889" top="0.579166666666667" bottom="0.579166666666667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customHeight="1" spans="1:7">
      <c r="A1" s="151"/>
      <c r="B1" s="151"/>
      <c r="C1" s="151"/>
      <c r="D1" s="151"/>
      <c r="E1" s="151"/>
      <c r="F1" s="151"/>
      <c r="G1" s="151"/>
    </row>
    <row r="2" ht="15" customHeight="1" spans="1:7">
      <c r="A2" s="152"/>
      <c r="B2" s="153"/>
      <c r="C2" s="154"/>
      <c r="D2" s="72"/>
      <c r="G2" s="98" t="s">
        <v>202</v>
      </c>
    </row>
    <row r="3" ht="39" customHeight="1" spans="1:7">
      <c r="A3" s="141" t="str">
        <f>"2025"&amp;"年“三公”经费支出预算表"</f>
        <v>2025年“三公”经费支出预算表</v>
      </c>
      <c r="B3" s="62"/>
      <c r="C3" s="62"/>
      <c r="D3" s="62"/>
      <c r="E3" s="62"/>
      <c r="F3" s="62"/>
      <c r="G3" s="62"/>
    </row>
    <row r="4" ht="18.75" customHeight="1" spans="1:7">
      <c r="A4" s="43" t="str">
        <f>"单位名称："&amp;"双江拉祜族佤族布朗族傣族自治县交通运输局"</f>
        <v>单位名称：双江拉祜族佤族布朗族傣族自治县交通运输局</v>
      </c>
      <c r="B4" s="153"/>
      <c r="C4" s="154"/>
      <c r="D4" s="72"/>
      <c r="E4" s="31"/>
      <c r="G4" s="98" t="s">
        <v>203</v>
      </c>
    </row>
    <row r="5" ht="18.75" customHeight="1" spans="1:7">
      <c r="A5" s="11" t="s">
        <v>204</v>
      </c>
      <c r="B5" s="11" t="s">
        <v>205</v>
      </c>
      <c r="C5" s="32" t="s">
        <v>206</v>
      </c>
      <c r="D5" s="13" t="s">
        <v>207</v>
      </c>
      <c r="E5" s="14"/>
      <c r="F5" s="15"/>
      <c r="G5" s="32" t="s">
        <v>208</v>
      </c>
    </row>
    <row r="6" ht="18.75" customHeight="1" spans="1:7">
      <c r="A6" s="18"/>
      <c r="B6" s="155"/>
      <c r="C6" s="34"/>
      <c r="D6" s="76" t="s">
        <v>58</v>
      </c>
      <c r="E6" s="76" t="s">
        <v>209</v>
      </c>
      <c r="F6" s="76" t="s">
        <v>210</v>
      </c>
      <c r="G6" s="34"/>
    </row>
    <row r="7" ht="18.75" customHeight="1" spans="1:7">
      <c r="A7" s="156" t="s">
        <v>56</v>
      </c>
      <c r="B7" s="157">
        <v>1</v>
      </c>
      <c r="C7" s="158">
        <v>2</v>
      </c>
      <c r="D7" s="159">
        <v>3</v>
      </c>
      <c r="E7" s="159">
        <v>4</v>
      </c>
      <c r="F7" s="159">
        <v>5</v>
      </c>
      <c r="G7" s="158">
        <v>6</v>
      </c>
    </row>
    <row r="8" ht="18.75" customHeight="1" spans="1:7">
      <c r="A8" s="156" t="s">
        <v>56</v>
      </c>
      <c r="B8" s="160">
        <v>76000</v>
      </c>
      <c r="C8" s="160"/>
      <c r="D8" s="160">
        <v>68000</v>
      </c>
      <c r="E8" s="160"/>
      <c r="F8" s="160">
        <v>68000</v>
      </c>
      <c r="G8" s="160">
        <v>8000</v>
      </c>
    </row>
    <row r="9" ht="18.75" customHeight="1" spans="1:7">
      <c r="A9" s="161" t="s">
        <v>211</v>
      </c>
      <c r="B9" s="160"/>
      <c r="C9" s="160"/>
      <c r="D9" s="160"/>
      <c r="E9" s="160"/>
      <c r="F9" s="160"/>
      <c r="G9" s="160"/>
    </row>
    <row r="10" ht="18.75" customHeight="1" spans="1:7">
      <c r="A10" s="161" t="s">
        <v>212</v>
      </c>
      <c r="B10" s="160">
        <v>76000</v>
      </c>
      <c r="C10" s="160"/>
      <c r="D10" s="160">
        <v>68000</v>
      </c>
      <c r="E10" s="160"/>
      <c r="F10" s="160">
        <v>68000</v>
      </c>
      <c r="G10" s="160">
        <v>8000</v>
      </c>
    </row>
    <row r="11" ht="18.75" customHeight="1" spans="1:7">
      <c r="A11" s="161" t="s">
        <v>213</v>
      </c>
      <c r="B11" s="160"/>
      <c r="C11" s="160"/>
      <c r="D11" s="160"/>
      <c r="E11" s="160"/>
      <c r="F11" s="160"/>
      <c r="G11" s="160"/>
    </row>
    <row r="12" ht="18.75" customHeight="1" spans="1:7">
      <c r="A12" s="161" t="s">
        <v>214</v>
      </c>
      <c r="B12" s="160"/>
      <c r="C12" s="160"/>
      <c r="D12" s="160"/>
      <c r="E12" s="160"/>
      <c r="F12" s="160"/>
      <c r="G12" s="160"/>
    </row>
  </sheetData>
  <mergeCells count="7">
    <mergeCell ref="A3:G3"/>
    <mergeCell ref="A4:D4"/>
    <mergeCell ref="D5:F5"/>
    <mergeCell ref="A5:A7"/>
    <mergeCell ref="B5:B6"/>
    <mergeCell ref="C5:C6"/>
    <mergeCell ref="G5:G6"/>
  </mergeCells>
  <printOptions horizontalCentered="1"/>
  <pageMargins left="0.388888888888889" right="0.388888888888889" top="0.579166666666667" bottom="0.579166666666667" header="0.509027777777778" footer="0.509027777777778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48"/>
  <sheetViews>
    <sheetView showZeros="0" workbookViewId="0">
      <pane ySplit="1" topLeftCell="A2" activePane="bottomLeft" state="frozen"/>
      <selection/>
      <selection pane="bottomLeft" activeCell="A1" sqref="A1 A1 A1 A1 A1 A1 A1 A1 A1 A1 A1 A1 A1 A1 A1 A1 A1 A1 A1 A1 A1 A1 A1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2:23">
      <c r="B2" s="139"/>
      <c r="D2" s="140"/>
      <c r="E2" s="140"/>
      <c r="F2" s="140"/>
      <c r="G2" s="140"/>
      <c r="H2" s="78"/>
      <c r="I2" s="78"/>
      <c r="J2" s="78"/>
      <c r="K2" s="78"/>
      <c r="L2" s="78"/>
      <c r="M2" s="78"/>
      <c r="N2" s="31"/>
      <c r="O2" s="31"/>
      <c r="P2" s="31"/>
      <c r="Q2" s="78"/>
      <c r="U2" s="139"/>
      <c r="W2" s="40" t="s">
        <v>215</v>
      </c>
    </row>
    <row r="3" ht="39.75" customHeight="1" spans="1:23">
      <c r="A3" s="141" t="str">
        <f>"2025"&amp;"年部门基本支出预算表"</f>
        <v>2025年部门基本支出预算表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7"/>
      <c r="O3" s="7"/>
      <c r="P3" s="7"/>
      <c r="Q3" s="62"/>
      <c r="R3" s="62"/>
      <c r="S3" s="62"/>
      <c r="T3" s="62"/>
      <c r="U3" s="62"/>
      <c r="V3" s="62"/>
      <c r="W3" s="62"/>
    </row>
    <row r="4" ht="18.75" customHeight="1" spans="1:23">
      <c r="A4" s="8" t="str">
        <f>"单位名称："&amp;"双江拉祜族佤族布朗族傣族自治县交通运输局"</f>
        <v>单位名称：双江拉祜族佤族布朗族傣族自治县交通运输局</v>
      </c>
      <c r="B4" s="39"/>
      <c r="C4" s="39"/>
      <c r="D4" s="39"/>
      <c r="E4" s="39"/>
      <c r="F4" s="39"/>
      <c r="G4" s="39"/>
      <c r="H4" s="82"/>
      <c r="I4" s="82"/>
      <c r="J4" s="82"/>
      <c r="K4" s="82"/>
      <c r="L4" s="82"/>
      <c r="M4" s="82"/>
      <c r="N4" s="104"/>
      <c r="O4" s="104"/>
      <c r="P4" s="104"/>
      <c r="Q4" s="82"/>
      <c r="U4" s="139"/>
      <c r="W4" s="40" t="s">
        <v>203</v>
      </c>
    </row>
    <row r="5" ht="18" customHeight="1" spans="1:23">
      <c r="A5" s="11" t="s">
        <v>216</v>
      </c>
      <c r="B5" s="11" t="s">
        <v>217</v>
      </c>
      <c r="C5" s="11" t="s">
        <v>218</v>
      </c>
      <c r="D5" s="11" t="s">
        <v>219</v>
      </c>
      <c r="E5" s="11" t="s">
        <v>220</v>
      </c>
      <c r="F5" s="11" t="s">
        <v>221</v>
      </c>
      <c r="G5" s="11" t="s">
        <v>222</v>
      </c>
      <c r="H5" s="142" t="s">
        <v>223</v>
      </c>
      <c r="I5" s="74" t="s">
        <v>223</v>
      </c>
      <c r="J5" s="74"/>
      <c r="K5" s="74"/>
      <c r="L5" s="74"/>
      <c r="M5" s="74"/>
      <c r="N5" s="14"/>
      <c r="O5" s="14"/>
      <c r="P5" s="14"/>
      <c r="Q5" s="85" t="s">
        <v>62</v>
      </c>
      <c r="R5" s="74" t="s">
        <v>79</v>
      </c>
      <c r="S5" s="74"/>
      <c r="T5" s="74"/>
      <c r="U5" s="74"/>
      <c r="V5" s="74"/>
      <c r="W5" s="148"/>
    </row>
    <row r="6" ht="18" customHeight="1" spans="1:23">
      <c r="A6" s="16"/>
      <c r="B6" s="138"/>
      <c r="C6" s="16"/>
      <c r="D6" s="16"/>
      <c r="E6" s="16"/>
      <c r="F6" s="16"/>
      <c r="G6" s="16"/>
      <c r="H6" s="117" t="s">
        <v>224</v>
      </c>
      <c r="I6" s="142" t="s">
        <v>59</v>
      </c>
      <c r="J6" s="74"/>
      <c r="K6" s="74"/>
      <c r="L6" s="74"/>
      <c r="M6" s="148"/>
      <c r="N6" s="13" t="s">
        <v>225</v>
      </c>
      <c r="O6" s="14"/>
      <c r="P6" s="15"/>
      <c r="Q6" s="11" t="s">
        <v>62</v>
      </c>
      <c r="R6" s="142" t="s">
        <v>79</v>
      </c>
      <c r="S6" s="85" t="s">
        <v>65</v>
      </c>
      <c r="T6" s="74" t="s">
        <v>79</v>
      </c>
      <c r="U6" s="85" t="s">
        <v>67</v>
      </c>
      <c r="V6" s="85" t="s">
        <v>68</v>
      </c>
      <c r="W6" s="150" t="s">
        <v>69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149" t="s">
        <v>226</v>
      </c>
      <c r="J7" s="11" t="s">
        <v>227</v>
      </c>
      <c r="K7" s="11" t="s">
        <v>228</v>
      </c>
      <c r="L7" s="11" t="s">
        <v>229</v>
      </c>
      <c r="M7" s="11" t="s">
        <v>230</v>
      </c>
      <c r="N7" s="11" t="s">
        <v>59</v>
      </c>
      <c r="O7" s="11" t="s">
        <v>60</v>
      </c>
      <c r="P7" s="11" t="s">
        <v>61</v>
      </c>
      <c r="Q7" s="33"/>
      <c r="R7" s="11" t="s">
        <v>58</v>
      </c>
      <c r="S7" s="11" t="s">
        <v>65</v>
      </c>
      <c r="T7" s="11" t="s">
        <v>231</v>
      </c>
      <c r="U7" s="11" t="s">
        <v>67</v>
      </c>
      <c r="V7" s="11" t="s">
        <v>68</v>
      </c>
      <c r="W7" s="11" t="s">
        <v>69</v>
      </c>
    </row>
    <row r="8" ht="37.5" customHeight="1" spans="1:23">
      <c r="A8" s="120"/>
      <c r="B8" s="120"/>
      <c r="C8" s="120"/>
      <c r="D8" s="120"/>
      <c r="E8" s="120"/>
      <c r="F8" s="120"/>
      <c r="G8" s="120"/>
      <c r="H8" s="120"/>
      <c r="I8" s="103"/>
      <c r="J8" s="18" t="s">
        <v>232</v>
      </c>
      <c r="K8" s="18" t="s">
        <v>228</v>
      </c>
      <c r="L8" s="18" t="s">
        <v>229</v>
      </c>
      <c r="M8" s="18" t="s">
        <v>230</v>
      </c>
      <c r="N8" s="18" t="s">
        <v>228</v>
      </c>
      <c r="O8" s="18" t="s">
        <v>229</v>
      </c>
      <c r="P8" s="18" t="s">
        <v>230</v>
      </c>
      <c r="Q8" s="18" t="s">
        <v>62</v>
      </c>
      <c r="R8" s="18" t="s">
        <v>58</v>
      </c>
      <c r="S8" s="18" t="s">
        <v>65</v>
      </c>
      <c r="T8" s="18" t="s">
        <v>231</v>
      </c>
      <c r="U8" s="18" t="s">
        <v>67</v>
      </c>
      <c r="V8" s="18" t="s">
        <v>68</v>
      </c>
      <c r="W8" s="18" t="s">
        <v>69</v>
      </c>
    </row>
    <row r="9" ht="19.5" customHeight="1" spans="1:23">
      <c r="A9" s="143">
        <v>1</v>
      </c>
      <c r="B9" s="143">
        <v>2</v>
      </c>
      <c r="C9" s="143">
        <v>3</v>
      </c>
      <c r="D9" s="143">
        <v>4</v>
      </c>
      <c r="E9" s="143">
        <v>5</v>
      </c>
      <c r="F9" s="143">
        <v>6</v>
      </c>
      <c r="G9" s="143">
        <v>7</v>
      </c>
      <c r="H9" s="143">
        <v>8</v>
      </c>
      <c r="I9" s="143">
        <v>9</v>
      </c>
      <c r="J9" s="143">
        <v>10</v>
      </c>
      <c r="K9" s="143">
        <v>11</v>
      </c>
      <c r="L9" s="143">
        <v>12</v>
      </c>
      <c r="M9" s="143">
        <v>13</v>
      </c>
      <c r="N9" s="143">
        <v>14</v>
      </c>
      <c r="O9" s="143">
        <v>15</v>
      </c>
      <c r="P9" s="143">
        <v>16</v>
      </c>
      <c r="Q9" s="143">
        <v>17</v>
      </c>
      <c r="R9" s="143">
        <v>18</v>
      </c>
      <c r="S9" s="143">
        <v>19</v>
      </c>
      <c r="T9" s="143">
        <v>20</v>
      </c>
      <c r="U9" s="143">
        <v>21</v>
      </c>
      <c r="V9" s="143">
        <v>22</v>
      </c>
      <c r="W9" s="143">
        <v>23</v>
      </c>
    </row>
    <row r="10" ht="21" customHeight="1" spans="1:23">
      <c r="A10" s="144" t="s">
        <v>71</v>
      </c>
      <c r="B10" s="144"/>
      <c r="C10" s="144"/>
      <c r="D10" s="144"/>
      <c r="E10" s="144"/>
      <c r="F10" s="144"/>
      <c r="G10" s="144"/>
      <c r="H10" s="24">
        <v>5815939.22</v>
      </c>
      <c r="I10" s="24">
        <v>5815939.22</v>
      </c>
      <c r="J10" s="24"/>
      <c r="K10" s="24"/>
      <c r="L10" s="24">
        <v>5815939.22</v>
      </c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21" customHeight="1" spans="1:23">
      <c r="A11" s="145" t="s">
        <v>71</v>
      </c>
      <c r="B11" s="22"/>
      <c r="C11" s="22"/>
      <c r="D11" s="22"/>
      <c r="E11" s="22"/>
      <c r="F11" s="22"/>
      <c r="G11" s="22"/>
      <c r="H11" s="24">
        <v>5815939.22</v>
      </c>
      <c r="I11" s="24">
        <v>5815939.22</v>
      </c>
      <c r="J11" s="24"/>
      <c r="K11" s="24"/>
      <c r="L11" s="24">
        <v>5815939.22</v>
      </c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21" customHeight="1" spans="1:23">
      <c r="A12" s="26"/>
      <c r="B12" s="22" t="s">
        <v>233</v>
      </c>
      <c r="C12" s="22" t="s">
        <v>234</v>
      </c>
      <c r="D12" s="22" t="s">
        <v>132</v>
      </c>
      <c r="E12" s="22" t="s">
        <v>133</v>
      </c>
      <c r="F12" s="22" t="s">
        <v>235</v>
      </c>
      <c r="G12" s="22" t="s">
        <v>236</v>
      </c>
      <c r="H12" s="24">
        <v>517248</v>
      </c>
      <c r="I12" s="24">
        <v>517248</v>
      </c>
      <c r="J12" s="24"/>
      <c r="K12" s="24"/>
      <c r="L12" s="24">
        <v>517248</v>
      </c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21" customHeight="1" spans="1:23">
      <c r="A13" s="26"/>
      <c r="B13" s="22" t="s">
        <v>237</v>
      </c>
      <c r="C13" s="22" t="s">
        <v>238</v>
      </c>
      <c r="D13" s="22" t="s">
        <v>136</v>
      </c>
      <c r="E13" s="22" t="s">
        <v>137</v>
      </c>
      <c r="F13" s="22" t="s">
        <v>235</v>
      </c>
      <c r="G13" s="22" t="s">
        <v>236</v>
      </c>
      <c r="H13" s="24">
        <v>784932</v>
      </c>
      <c r="I13" s="24">
        <v>784932</v>
      </c>
      <c r="J13" s="24"/>
      <c r="K13" s="24"/>
      <c r="L13" s="24">
        <v>784932</v>
      </c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21" customHeight="1" spans="1:23">
      <c r="A14" s="26"/>
      <c r="B14" s="22" t="s">
        <v>233</v>
      </c>
      <c r="C14" s="22" t="s">
        <v>234</v>
      </c>
      <c r="D14" s="22" t="s">
        <v>132</v>
      </c>
      <c r="E14" s="22" t="s">
        <v>133</v>
      </c>
      <c r="F14" s="22" t="s">
        <v>239</v>
      </c>
      <c r="G14" s="22" t="s">
        <v>240</v>
      </c>
      <c r="H14" s="24">
        <v>672120</v>
      </c>
      <c r="I14" s="24">
        <v>672120</v>
      </c>
      <c r="J14" s="24"/>
      <c r="K14" s="24"/>
      <c r="L14" s="24">
        <v>672120</v>
      </c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21" customHeight="1" spans="1:23">
      <c r="A15" s="26"/>
      <c r="B15" s="22" t="s">
        <v>237</v>
      </c>
      <c r="C15" s="22" t="s">
        <v>238</v>
      </c>
      <c r="D15" s="22" t="s">
        <v>136</v>
      </c>
      <c r="E15" s="22" t="s">
        <v>137</v>
      </c>
      <c r="F15" s="22" t="s">
        <v>239</v>
      </c>
      <c r="G15" s="22" t="s">
        <v>240</v>
      </c>
      <c r="H15" s="24">
        <v>155460</v>
      </c>
      <c r="I15" s="24">
        <v>155460</v>
      </c>
      <c r="J15" s="24"/>
      <c r="K15" s="24"/>
      <c r="L15" s="24">
        <v>155460</v>
      </c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21" customHeight="1" spans="1:23">
      <c r="A16" s="26"/>
      <c r="B16" s="22" t="s">
        <v>241</v>
      </c>
      <c r="C16" s="22" t="s">
        <v>242</v>
      </c>
      <c r="D16" s="22" t="s">
        <v>132</v>
      </c>
      <c r="E16" s="22" t="s">
        <v>133</v>
      </c>
      <c r="F16" s="22" t="s">
        <v>243</v>
      </c>
      <c r="G16" s="22" t="s">
        <v>244</v>
      </c>
      <c r="H16" s="24">
        <v>212460</v>
      </c>
      <c r="I16" s="24">
        <v>212460</v>
      </c>
      <c r="J16" s="24"/>
      <c r="K16" s="24"/>
      <c r="L16" s="24">
        <v>212460</v>
      </c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21" customHeight="1" spans="1:23">
      <c r="A17" s="26"/>
      <c r="B17" s="22" t="s">
        <v>233</v>
      </c>
      <c r="C17" s="22" t="s">
        <v>234</v>
      </c>
      <c r="D17" s="22" t="s">
        <v>132</v>
      </c>
      <c r="E17" s="22" t="s">
        <v>133</v>
      </c>
      <c r="F17" s="22" t="s">
        <v>243</v>
      </c>
      <c r="G17" s="22" t="s">
        <v>244</v>
      </c>
      <c r="H17" s="24">
        <v>43104</v>
      </c>
      <c r="I17" s="24">
        <v>43104</v>
      </c>
      <c r="J17" s="24"/>
      <c r="K17" s="24"/>
      <c r="L17" s="24">
        <v>43104</v>
      </c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21" customHeight="1" spans="1:23">
      <c r="A18" s="26"/>
      <c r="B18" s="22" t="s">
        <v>237</v>
      </c>
      <c r="C18" s="22" t="s">
        <v>238</v>
      </c>
      <c r="D18" s="22" t="s">
        <v>136</v>
      </c>
      <c r="E18" s="22" t="s">
        <v>137</v>
      </c>
      <c r="F18" s="22" t="s">
        <v>245</v>
      </c>
      <c r="G18" s="22" t="s">
        <v>246</v>
      </c>
      <c r="H18" s="24">
        <v>529044</v>
      </c>
      <c r="I18" s="24">
        <v>529044</v>
      </c>
      <c r="J18" s="24"/>
      <c r="K18" s="24"/>
      <c r="L18" s="24">
        <v>529044</v>
      </c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21" customHeight="1" spans="1:23">
      <c r="A19" s="26"/>
      <c r="B19" s="22" t="s">
        <v>237</v>
      </c>
      <c r="C19" s="22" t="s">
        <v>238</v>
      </c>
      <c r="D19" s="22" t="s">
        <v>136</v>
      </c>
      <c r="E19" s="22" t="s">
        <v>137</v>
      </c>
      <c r="F19" s="22" t="s">
        <v>245</v>
      </c>
      <c r="G19" s="22" t="s">
        <v>246</v>
      </c>
      <c r="H19" s="24">
        <v>249360</v>
      </c>
      <c r="I19" s="24">
        <v>249360</v>
      </c>
      <c r="J19" s="24"/>
      <c r="K19" s="24"/>
      <c r="L19" s="24">
        <v>249360</v>
      </c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21" customHeight="1" spans="1:23">
      <c r="A20" s="26"/>
      <c r="B20" s="22" t="s">
        <v>247</v>
      </c>
      <c r="C20" s="22" t="s">
        <v>248</v>
      </c>
      <c r="D20" s="22" t="s">
        <v>136</v>
      </c>
      <c r="E20" s="22" t="s">
        <v>137</v>
      </c>
      <c r="F20" s="22" t="s">
        <v>245</v>
      </c>
      <c r="G20" s="22" t="s">
        <v>246</v>
      </c>
      <c r="H20" s="24">
        <v>342000</v>
      </c>
      <c r="I20" s="24">
        <v>342000</v>
      </c>
      <c r="J20" s="24"/>
      <c r="K20" s="24"/>
      <c r="L20" s="24">
        <v>342000</v>
      </c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21" customHeight="1" spans="1:23">
      <c r="A21" s="26"/>
      <c r="B21" s="22" t="s">
        <v>249</v>
      </c>
      <c r="C21" s="22" t="s">
        <v>250</v>
      </c>
      <c r="D21" s="22" t="s">
        <v>97</v>
      </c>
      <c r="E21" s="22" t="s">
        <v>98</v>
      </c>
      <c r="F21" s="22" t="s">
        <v>251</v>
      </c>
      <c r="G21" s="22" t="s">
        <v>252</v>
      </c>
      <c r="H21" s="24">
        <v>485556.48</v>
      </c>
      <c r="I21" s="24">
        <v>485556.48</v>
      </c>
      <c r="J21" s="24"/>
      <c r="K21" s="24"/>
      <c r="L21" s="24">
        <v>485556.48</v>
      </c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21" customHeight="1" spans="1:23">
      <c r="A22" s="26"/>
      <c r="B22" s="22" t="s">
        <v>249</v>
      </c>
      <c r="C22" s="22" t="s">
        <v>250</v>
      </c>
      <c r="D22" s="22" t="s">
        <v>253</v>
      </c>
      <c r="E22" s="22" t="s">
        <v>254</v>
      </c>
      <c r="F22" s="22" t="s">
        <v>255</v>
      </c>
      <c r="G22" s="22" t="s">
        <v>256</v>
      </c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21" customHeight="1" spans="1:23">
      <c r="A23" s="26"/>
      <c r="B23" s="22" t="s">
        <v>249</v>
      </c>
      <c r="C23" s="22" t="s">
        <v>250</v>
      </c>
      <c r="D23" s="22" t="s">
        <v>116</v>
      </c>
      <c r="E23" s="22" t="s">
        <v>117</v>
      </c>
      <c r="F23" s="22" t="s">
        <v>257</v>
      </c>
      <c r="G23" s="22" t="s">
        <v>258</v>
      </c>
      <c r="H23" s="24">
        <v>122034.52</v>
      </c>
      <c r="I23" s="24">
        <v>122034.52</v>
      </c>
      <c r="J23" s="24"/>
      <c r="K23" s="24"/>
      <c r="L23" s="24">
        <v>122034.52</v>
      </c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21" customHeight="1" spans="1:23">
      <c r="A24" s="26"/>
      <c r="B24" s="22" t="s">
        <v>249</v>
      </c>
      <c r="C24" s="22" t="s">
        <v>250</v>
      </c>
      <c r="D24" s="22" t="s">
        <v>114</v>
      </c>
      <c r="E24" s="22" t="s">
        <v>115</v>
      </c>
      <c r="F24" s="22" t="s">
        <v>257</v>
      </c>
      <c r="G24" s="22" t="s">
        <v>258</v>
      </c>
      <c r="H24" s="24">
        <v>78346.51</v>
      </c>
      <c r="I24" s="24">
        <v>78346.51</v>
      </c>
      <c r="J24" s="24"/>
      <c r="K24" s="24"/>
      <c r="L24" s="24">
        <v>78346.51</v>
      </c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21" customHeight="1" spans="1:23">
      <c r="A25" s="26"/>
      <c r="B25" s="22" t="s">
        <v>249</v>
      </c>
      <c r="C25" s="22" t="s">
        <v>250</v>
      </c>
      <c r="D25" s="22" t="s">
        <v>118</v>
      </c>
      <c r="E25" s="22" t="s">
        <v>119</v>
      </c>
      <c r="F25" s="22" t="s">
        <v>259</v>
      </c>
      <c r="G25" s="22" t="s">
        <v>260</v>
      </c>
      <c r="H25" s="24">
        <v>45240</v>
      </c>
      <c r="I25" s="24">
        <v>45240</v>
      </c>
      <c r="J25" s="24"/>
      <c r="K25" s="24"/>
      <c r="L25" s="24">
        <v>45240</v>
      </c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21" customHeight="1" spans="1:23">
      <c r="A26" s="26"/>
      <c r="B26" s="22" t="s">
        <v>249</v>
      </c>
      <c r="C26" s="22" t="s">
        <v>250</v>
      </c>
      <c r="D26" s="22" t="s">
        <v>118</v>
      </c>
      <c r="E26" s="22" t="s">
        <v>119</v>
      </c>
      <c r="F26" s="22" t="s">
        <v>259</v>
      </c>
      <c r="G26" s="22" t="s">
        <v>260</v>
      </c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21" customHeight="1" spans="1:23">
      <c r="A27" s="26"/>
      <c r="B27" s="22" t="s">
        <v>249</v>
      </c>
      <c r="C27" s="22" t="s">
        <v>250</v>
      </c>
      <c r="D27" s="22" t="s">
        <v>109</v>
      </c>
      <c r="E27" s="22" t="s">
        <v>108</v>
      </c>
      <c r="F27" s="22" t="s">
        <v>261</v>
      </c>
      <c r="G27" s="22" t="s">
        <v>262</v>
      </c>
      <c r="H27" s="24">
        <v>12681.81</v>
      </c>
      <c r="I27" s="24">
        <v>12681.81</v>
      </c>
      <c r="J27" s="24"/>
      <c r="K27" s="24"/>
      <c r="L27" s="24">
        <v>12681.81</v>
      </c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21" customHeight="1" spans="1:23">
      <c r="A28" s="26"/>
      <c r="B28" s="22" t="s">
        <v>249</v>
      </c>
      <c r="C28" s="22" t="s">
        <v>250</v>
      </c>
      <c r="D28" s="22" t="s">
        <v>120</v>
      </c>
      <c r="E28" s="22" t="s">
        <v>121</v>
      </c>
      <c r="F28" s="22" t="s">
        <v>261</v>
      </c>
      <c r="G28" s="22" t="s">
        <v>262</v>
      </c>
      <c r="H28" s="24">
        <v>6840</v>
      </c>
      <c r="I28" s="24">
        <v>6840</v>
      </c>
      <c r="J28" s="24"/>
      <c r="K28" s="24"/>
      <c r="L28" s="24">
        <v>6840</v>
      </c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21" customHeight="1" spans="1:23">
      <c r="A29" s="26"/>
      <c r="B29" s="22" t="s">
        <v>249</v>
      </c>
      <c r="C29" s="22" t="s">
        <v>250</v>
      </c>
      <c r="D29" s="22" t="s">
        <v>120</v>
      </c>
      <c r="E29" s="22" t="s">
        <v>121</v>
      </c>
      <c r="F29" s="22" t="s">
        <v>261</v>
      </c>
      <c r="G29" s="22" t="s">
        <v>262</v>
      </c>
      <c r="H29" s="24">
        <v>7308</v>
      </c>
      <c r="I29" s="24">
        <v>7308</v>
      </c>
      <c r="J29" s="24"/>
      <c r="K29" s="24"/>
      <c r="L29" s="24">
        <v>7308</v>
      </c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21" customHeight="1" spans="1:23">
      <c r="A30" s="26"/>
      <c r="B30" s="22" t="s">
        <v>249</v>
      </c>
      <c r="C30" s="22" t="s">
        <v>250</v>
      </c>
      <c r="D30" s="22" t="s">
        <v>120</v>
      </c>
      <c r="E30" s="22" t="s">
        <v>121</v>
      </c>
      <c r="F30" s="22" t="s">
        <v>261</v>
      </c>
      <c r="G30" s="22" t="s">
        <v>262</v>
      </c>
      <c r="H30" s="24">
        <v>5644.54</v>
      </c>
      <c r="I30" s="24">
        <v>5644.54</v>
      </c>
      <c r="J30" s="24"/>
      <c r="K30" s="24"/>
      <c r="L30" s="24">
        <v>5644.54</v>
      </c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21" customHeight="1" spans="1:23">
      <c r="A31" s="26"/>
      <c r="B31" s="22" t="s">
        <v>263</v>
      </c>
      <c r="C31" s="22" t="s">
        <v>153</v>
      </c>
      <c r="D31" s="22" t="s">
        <v>152</v>
      </c>
      <c r="E31" s="22" t="s">
        <v>153</v>
      </c>
      <c r="F31" s="22" t="s">
        <v>264</v>
      </c>
      <c r="G31" s="22" t="s">
        <v>153</v>
      </c>
      <c r="H31" s="24">
        <v>364167.36</v>
      </c>
      <c r="I31" s="24">
        <v>364167.36</v>
      </c>
      <c r="J31" s="24"/>
      <c r="K31" s="24"/>
      <c r="L31" s="24">
        <v>364167.36</v>
      </c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21" customHeight="1" spans="1:23">
      <c r="A32" s="26"/>
      <c r="B32" s="22" t="s">
        <v>265</v>
      </c>
      <c r="C32" s="22" t="s">
        <v>266</v>
      </c>
      <c r="D32" s="22" t="s">
        <v>132</v>
      </c>
      <c r="E32" s="22" t="s">
        <v>133</v>
      </c>
      <c r="F32" s="22" t="s">
        <v>267</v>
      </c>
      <c r="G32" s="22" t="s">
        <v>268</v>
      </c>
      <c r="H32" s="24">
        <v>72000</v>
      </c>
      <c r="I32" s="24">
        <v>72000</v>
      </c>
      <c r="J32" s="24"/>
      <c r="K32" s="24"/>
      <c r="L32" s="24">
        <v>72000</v>
      </c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ht="21" customHeight="1" spans="1:23">
      <c r="A33" s="26"/>
      <c r="B33" s="22" t="s">
        <v>265</v>
      </c>
      <c r="C33" s="22" t="s">
        <v>266</v>
      </c>
      <c r="D33" s="22" t="s">
        <v>132</v>
      </c>
      <c r="E33" s="22" t="s">
        <v>133</v>
      </c>
      <c r="F33" s="22" t="s">
        <v>267</v>
      </c>
      <c r="G33" s="22" t="s">
        <v>268</v>
      </c>
      <c r="H33" s="24">
        <v>60433.2</v>
      </c>
      <c r="I33" s="24">
        <v>60433.2</v>
      </c>
      <c r="J33" s="24"/>
      <c r="K33" s="24"/>
      <c r="L33" s="24">
        <v>60433.2</v>
      </c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ht="21" customHeight="1" spans="1:23">
      <c r="A34" s="26"/>
      <c r="B34" s="22" t="s">
        <v>269</v>
      </c>
      <c r="C34" s="22" t="s">
        <v>270</v>
      </c>
      <c r="D34" s="22" t="s">
        <v>132</v>
      </c>
      <c r="E34" s="22" t="s">
        <v>133</v>
      </c>
      <c r="F34" s="22" t="s">
        <v>271</v>
      </c>
      <c r="G34" s="22" t="s">
        <v>272</v>
      </c>
      <c r="H34" s="24">
        <v>1400</v>
      </c>
      <c r="I34" s="24">
        <v>1400</v>
      </c>
      <c r="J34" s="24"/>
      <c r="K34" s="24"/>
      <c r="L34" s="24">
        <v>1400</v>
      </c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ht="21" customHeight="1" spans="1:23">
      <c r="A35" s="26"/>
      <c r="B35" s="22" t="s">
        <v>269</v>
      </c>
      <c r="C35" s="22" t="s">
        <v>270</v>
      </c>
      <c r="D35" s="22" t="s">
        <v>132</v>
      </c>
      <c r="E35" s="22" t="s">
        <v>133</v>
      </c>
      <c r="F35" s="22" t="s">
        <v>273</v>
      </c>
      <c r="G35" s="22" t="s">
        <v>274</v>
      </c>
      <c r="H35" s="24">
        <v>8000</v>
      </c>
      <c r="I35" s="24">
        <v>8000</v>
      </c>
      <c r="J35" s="24"/>
      <c r="K35" s="24"/>
      <c r="L35" s="24">
        <v>8000</v>
      </c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ht="21" customHeight="1" spans="1:23">
      <c r="A36" s="26"/>
      <c r="B36" s="22" t="s">
        <v>269</v>
      </c>
      <c r="C36" s="22" t="s">
        <v>270</v>
      </c>
      <c r="D36" s="22" t="s">
        <v>132</v>
      </c>
      <c r="E36" s="22" t="s">
        <v>133</v>
      </c>
      <c r="F36" s="22" t="s">
        <v>275</v>
      </c>
      <c r="G36" s="22" t="s">
        <v>276</v>
      </c>
      <c r="H36" s="24">
        <v>30340</v>
      </c>
      <c r="I36" s="24">
        <v>30340</v>
      </c>
      <c r="J36" s="24"/>
      <c r="K36" s="24"/>
      <c r="L36" s="24">
        <v>30340</v>
      </c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  <row r="37" ht="21" customHeight="1" spans="1:23">
      <c r="A37" s="26"/>
      <c r="B37" s="22" t="s">
        <v>277</v>
      </c>
      <c r="C37" s="22" t="s">
        <v>208</v>
      </c>
      <c r="D37" s="22" t="s">
        <v>132</v>
      </c>
      <c r="E37" s="22" t="s">
        <v>133</v>
      </c>
      <c r="F37" s="22" t="s">
        <v>278</v>
      </c>
      <c r="G37" s="22" t="s">
        <v>208</v>
      </c>
      <c r="H37" s="24">
        <v>8000</v>
      </c>
      <c r="I37" s="24">
        <v>8000</v>
      </c>
      <c r="J37" s="24"/>
      <c r="K37" s="24"/>
      <c r="L37" s="24">
        <v>8000</v>
      </c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</row>
    <row r="38" ht="21" customHeight="1" spans="1:23">
      <c r="A38" s="26"/>
      <c r="B38" s="22" t="s">
        <v>269</v>
      </c>
      <c r="C38" s="22" t="s">
        <v>270</v>
      </c>
      <c r="D38" s="22" t="s">
        <v>136</v>
      </c>
      <c r="E38" s="22" t="s">
        <v>137</v>
      </c>
      <c r="F38" s="22" t="s">
        <v>279</v>
      </c>
      <c r="G38" s="22" t="s">
        <v>280</v>
      </c>
      <c r="H38" s="24">
        <v>82460</v>
      </c>
      <c r="I38" s="24">
        <v>82460</v>
      </c>
      <c r="J38" s="24"/>
      <c r="K38" s="24"/>
      <c r="L38" s="24">
        <v>82460</v>
      </c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</row>
    <row r="39" ht="21" customHeight="1" spans="1:23">
      <c r="A39" s="26"/>
      <c r="B39" s="22" t="s">
        <v>281</v>
      </c>
      <c r="C39" s="22" t="s">
        <v>282</v>
      </c>
      <c r="D39" s="22" t="s">
        <v>95</v>
      </c>
      <c r="E39" s="22" t="s">
        <v>96</v>
      </c>
      <c r="F39" s="22" t="s">
        <v>283</v>
      </c>
      <c r="G39" s="22" t="s">
        <v>284</v>
      </c>
      <c r="H39" s="24">
        <v>11600</v>
      </c>
      <c r="I39" s="24">
        <v>11600</v>
      </c>
      <c r="J39" s="24"/>
      <c r="K39" s="24"/>
      <c r="L39" s="24">
        <v>11600</v>
      </c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</row>
    <row r="40" ht="21" customHeight="1" spans="1:23">
      <c r="A40" s="26"/>
      <c r="B40" s="22" t="s">
        <v>285</v>
      </c>
      <c r="C40" s="22" t="s">
        <v>286</v>
      </c>
      <c r="D40" s="22" t="s">
        <v>132</v>
      </c>
      <c r="E40" s="22" t="s">
        <v>133</v>
      </c>
      <c r="F40" s="22" t="s">
        <v>287</v>
      </c>
      <c r="G40" s="22" t="s">
        <v>286</v>
      </c>
      <c r="H40" s="24">
        <v>10344.96</v>
      </c>
      <c r="I40" s="24">
        <v>10344.96</v>
      </c>
      <c r="J40" s="24"/>
      <c r="K40" s="24"/>
      <c r="L40" s="24">
        <v>10344.96</v>
      </c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</row>
    <row r="41" ht="21" customHeight="1" spans="1:23">
      <c r="A41" s="26"/>
      <c r="B41" s="22" t="s">
        <v>285</v>
      </c>
      <c r="C41" s="22" t="s">
        <v>286</v>
      </c>
      <c r="D41" s="22" t="s">
        <v>136</v>
      </c>
      <c r="E41" s="22" t="s">
        <v>137</v>
      </c>
      <c r="F41" s="22" t="s">
        <v>287</v>
      </c>
      <c r="G41" s="22" t="s">
        <v>286</v>
      </c>
      <c r="H41" s="24">
        <v>15698.64</v>
      </c>
      <c r="I41" s="24">
        <v>15698.64</v>
      </c>
      <c r="J41" s="24"/>
      <c r="K41" s="24"/>
      <c r="L41" s="24">
        <v>15698.64</v>
      </c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</row>
    <row r="42" ht="21" customHeight="1" spans="1:23">
      <c r="A42" s="26"/>
      <c r="B42" s="22" t="s">
        <v>288</v>
      </c>
      <c r="C42" s="22" t="s">
        <v>289</v>
      </c>
      <c r="D42" s="22" t="s">
        <v>132</v>
      </c>
      <c r="E42" s="22" t="s">
        <v>133</v>
      </c>
      <c r="F42" s="22" t="s">
        <v>290</v>
      </c>
      <c r="G42" s="22" t="s">
        <v>289</v>
      </c>
      <c r="H42" s="24">
        <v>68000</v>
      </c>
      <c r="I42" s="24">
        <v>68000</v>
      </c>
      <c r="J42" s="24"/>
      <c r="K42" s="24"/>
      <c r="L42" s="24">
        <v>68000</v>
      </c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</row>
    <row r="43" ht="21" customHeight="1" spans="1:23">
      <c r="A43" s="26"/>
      <c r="B43" s="22" t="s">
        <v>291</v>
      </c>
      <c r="C43" s="22" t="s">
        <v>292</v>
      </c>
      <c r="D43" s="22" t="s">
        <v>132</v>
      </c>
      <c r="E43" s="22" t="s">
        <v>133</v>
      </c>
      <c r="F43" s="22" t="s">
        <v>293</v>
      </c>
      <c r="G43" s="22" t="s">
        <v>294</v>
      </c>
      <c r="H43" s="24">
        <v>97800</v>
      </c>
      <c r="I43" s="24">
        <v>97800</v>
      </c>
      <c r="J43" s="24"/>
      <c r="K43" s="24"/>
      <c r="L43" s="24">
        <v>97800</v>
      </c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</row>
    <row r="44" ht="21" customHeight="1" spans="1:23">
      <c r="A44" s="26"/>
      <c r="B44" s="22" t="s">
        <v>295</v>
      </c>
      <c r="C44" s="22" t="s">
        <v>296</v>
      </c>
      <c r="D44" s="22" t="s">
        <v>105</v>
      </c>
      <c r="E44" s="22" t="s">
        <v>106</v>
      </c>
      <c r="F44" s="22" t="s">
        <v>283</v>
      </c>
      <c r="G44" s="22" t="s">
        <v>284</v>
      </c>
      <c r="H44" s="24">
        <v>33150</v>
      </c>
      <c r="I44" s="24">
        <v>33150</v>
      </c>
      <c r="J44" s="24"/>
      <c r="K44" s="24"/>
      <c r="L44" s="24">
        <v>33150</v>
      </c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</row>
    <row r="45" ht="21" customHeight="1" spans="1:23">
      <c r="A45" s="26"/>
      <c r="B45" s="22" t="s">
        <v>297</v>
      </c>
      <c r="C45" s="22" t="s">
        <v>298</v>
      </c>
      <c r="D45" s="22" t="s">
        <v>95</v>
      </c>
      <c r="E45" s="22" t="s">
        <v>96</v>
      </c>
      <c r="F45" s="22" t="s">
        <v>299</v>
      </c>
      <c r="G45" s="22" t="s">
        <v>300</v>
      </c>
      <c r="H45" s="24">
        <v>635100</v>
      </c>
      <c r="I45" s="24">
        <v>635100</v>
      </c>
      <c r="J45" s="24"/>
      <c r="K45" s="24"/>
      <c r="L45" s="24">
        <v>635100</v>
      </c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</row>
    <row r="46" ht="21" customHeight="1" spans="1:23">
      <c r="A46" s="26"/>
      <c r="B46" s="22" t="s">
        <v>301</v>
      </c>
      <c r="C46" s="22" t="s">
        <v>302</v>
      </c>
      <c r="D46" s="22" t="s">
        <v>101</v>
      </c>
      <c r="E46" s="22" t="s">
        <v>102</v>
      </c>
      <c r="F46" s="22" t="s">
        <v>303</v>
      </c>
      <c r="G46" s="22" t="s">
        <v>304</v>
      </c>
      <c r="H46" s="24">
        <v>38065.2</v>
      </c>
      <c r="I46" s="24">
        <v>38065.2</v>
      </c>
      <c r="J46" s="24"/>
      <c r="K46" s="24"/>
      <c r="L46" s="24">
        <v>38065.2</v>
      </c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</row>
    <row r="47" ht="21" customHeight="1" spans="1:23">
      <c r="A47" s="26"/>
      <c r="B47" s="22" t="s">
        <v>305</v>
      </c>
      <c r="C47" s="22" t="s">
        <v>306</v>
      </c>
      <c r="D47" s="22" t="s">
        <v>89</v>
      </c>
      <c r="E47" s="22" t="s">
        <v>90</v>
      </c>
      <c r="F47" s="22" t="s">
        <v>307</v>
      </c>
      <c r="G47" s="22" t="s">
        <v>308</v>
      </c>
      <c r="H47" s="24">
        <v>10000</v>
      </c>
      <c r="I47" s="24">
        <v>10000</v>
      </c>
      <c r="J47" s="24"/>
      <c r="K47" s="24"/>
      <c r="L47" s="24">
        <v>10000</v>
      </c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</row>
    <row r="48" ht="21" customHeight="1" spans="1:23">
      <c r="A48" s="36" t="s">
        <v>154</v>
      </c>
      <c r="B48" s="146"/>
      <c r="C48" s="146"/>
      <c r="D48" s="146"/>
      <c r="E48" s="146"/>
      <c r="F48" s="146"/>
      <c r="G48" s="147"/>
      <c r="H48" s="24">
        <v>5815939.22</v>
      </c>
      <c r="I48" s="24">
        <v>5815939.22</v>
      </c>
      <c r="J48" s="24"/>
      <c r="K48" s="24"/>
      <c r="L48" s="24">
        <v>5815939.22</v>
      </c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</row>
  </sheetData>
  <mergeCells count="30">
    <mergeCell ref="A3:W3"/>
    <mergeCell ref="A4:G4"/>
    <mergeCell ref="H5:W5"/>
    <mergeCell ref="I6:M6"/>
    <mergeCell ref="N6:P6"/>
    <mergeCell ref="R6:W6"/>
    <mergeCell ref="A48:G48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62"/>
  <sheetViews>
    <sheetView showZeros="0" workbookViewId="0">
      <pane ySplit="1" topLeftCell="A16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1:23">
      <c r="A2" s="2"/>
      <c r="B2" s="4"/>
      <c r="C2" s="2"/>
      <c r="D2" s="2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2"/>
      <c r="S2" s="2"/>
      <c r="T2" s="2"/>
      <c r="U2" s="4"/>
      <c r="V2" s="2"/>
      <c r="W2" s="41" t="s">
        <v>309</v>
      </c>
    </row>
    <row r="3" ht="41.25" customHeight="1" spans="1:23">
      <c r="A3" s="6" t="str">
        <f>"2025"&amp;"年部门项目支出预算表"</f>
        <v>2025年部门项目支出预算表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ht="18.75" customHeight="1" spans="1:23">
      <c r="A4" s="8" t="str">
        <f>"单位名称："&amp;"双江拉祜族佤族布朗族傣族自治县交通运输局"</f>
        <v>单位名称：双江拉祜族佤族布朗族傣族自治县交通运输局</v>
      </c>
      <c r="B4" s="9"/>
      <c r="C4" s="9"/>
      <c r="D4" s="9"/>
      <c r="E4" s="9"/>
      <c r="F4" s="9"/>
      <c r="G4" s="9"/>
      <c r="H4" s="9"/>
      <c r="I4" s="10"/>
      <c r="J4" s="10"/>
      <c r="K4" s="10"/>
      <c r="L4" s="10"/>
      <c r="M4" s="10"/>
      <c r="N4" s="10"/>
      <c r="O4" s="10"/>
      <c r="P4" s="10"/>
      <c r="Q4" s="10"/>
      <c r="R4" s="2"/>
      <c r="S4" s="2"/>
      <c r="T4" s="2"/>
      <c r="U4" s="4"/>
      <c r="V4" s="2"/>
      <c r="W4" s="41" t="s">
        <v>203</v>
      </c>
    </row>
    <row r="5" ht="18.75" customHeight="1" spans="1:23">
      <c r="A5" s="11" t="s">
        <v>310</v>
      </c>
      <c r="B5" s="12" t="s">
        <v>217</v>
      </c>
      <c r="C5" s="11" t="s">
        <v>218</v>
      </c>
      <c r="D5" s="11" t="s">
        <v>311</v>
      </c>
      <c r="E5" s="12" t="s">
        <v>219</v>
      </c>
      <c r="F5" s="12" t="s">
        <v>220</v>
      </c>
      <c r="G5" s="12" t="s">
        <v>312</v>
      </c>
      <c r="H5" s="12" t="s">
        <v>313</v>
      </c>
      <c r="I5" s="32" t="s">
        <v>56</v>
      </c>
      <c r="J5" s="13" t="s">
        <v>314</v>
      </c>
      <c r="K5" s="14"/>
      <c r="L5" s="14"/>
      <c r="M5" s="15"/>
      <c r="N5" s="13" t="s">
        <v>225</v>
      </c>
      <c r="O5" s="14"/>
      <c r="P5" s="15"/>
      <c r="Q5" s="12" t="s">
        <v>62</v>
      </c>
      <c r="R5" s="13" t="s">
        <v>79</v>
      </c>
      <c r="S5" s="14"/>
      <c r="T5" s="14"/>
      <c r="U5" s="14"/>
      <c r="V5" s="14"/>
      <c r="W5" s="15"/>
    </row>
    <row r="6" ht="18.75" customHeight="1" spans="1:23">
      <c r="A6" s="16"/>
      <c r="B6" s="33"/>
      <c r="C6" s="16"/>
      <c r="D6" s="16"/>
      <c r="E6" s="17"/>
      <c r="F6" s="17"/>
      <c r="G6" s="17"/>
      <c r="H6" s="17"/>
      <c r="I6" s="33"/>
      <c r="J6" s="135" t="s">
        <v>59</v>
      </c>
      <c r="K6" s="136"/>
      <c r="L6" s="12" t="s">
        <v>60</v>
      </c>
      <c r="M6" s="12" t="s">
        <v>61</v>
      </c>
      <c r="N6" s="12" t="s">
        <v>59</v>
      </c>
      <c r="O6" s="12" t="s">
        <v>60</v>
      </c>
      <c r="P6" s="12" t="s">
        <v>61</v>
      </c>
      <c r="Q6" s="17"/>
      <c r="R6" s="12" t="s">
        <v>58</v>
      </c>
      <c r="S6" s="11" t="s">
        <v>65</v>
      </c>
      <c r="T6" s="11" t="s">
        <v>231</v>
      </c>
      <c r="U6" s="11" t="s">
        <v>67</v>
      </c>
      <c r="V6" s="11" t="s">
        <v>68</v>
      </c>
      <c r="W6" s="11" t="s">
        <v>69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33"/>
      <c r="J7" s="137" t="s">
        <v>58</v>
      </c>
      <c r="K7" s="105"/>
      <c r="L7" s="33"/>
      <c r="M7" s="33"/>
      <c r="N7" s="33"/>
      <c r="O7" s="33"/>
      <c r="P7" s="33"/>
      <c r="Q7" s="33"/>
      <c r="R7" s="33"/>
      <c r="S7" s="138"/>
      <c r="T7" s="138"/>
      <c r="U7" s="138"/>
      <c r="V7" s="138"/>
      <c r="W7" s="138"/>
    </row>
    <row r="8" ht="18.75" customHeight="1" spans="1:23">
      <c r="A8" s="18"/>
      <c r="B8" s="34"/>
      <c r="C8" s="18"/>
      <c r="D8" s="18"/>
      <c r="E8" s="19"/>
      <c r="F8" s="19"/>
      <c r="G8" s="19"/>
      <c r="H8" s="19"/>
      <c r="I8" s="34"/>
      <c r="J8" s="48" t="s">
        <v>58</v>
      </c>
      <c r="K8" s="48" t="s">
        <v>315</v>
      </c>
      <c r="L8" s="19"/>
      <c r="M8" s="19"/>
      <c r="N8" s="19"/>
      <c r="O8" s="19"/>
      <c r="P8" s="19"/>
      <c r="Q8" s="19"/>
      <c r="R8" s="19"/>
      <c r="S8" s="19"/>
      <c r="T8" s="19"/>
      <c r="U8" s="34"/>
      <c r="V8" s="19"/>
      <c r="W8" s="19"/>
    </row>
    <row r="9" ht="18.75" customHeight="1" spans="1:23">
      <c r="A9" s="133">
        <v>1</v>
      </c>
      <c r="B9" s="133">
        <v>2</v>
      </c>
      <c r="C9" s="133">
        <v>3</v>
      </c>
      <c r="D9" s="133">
        <v>4</v>
      </c>
      <c r="E9" s="133">
        <v>5</v>
      </c>
      <c r="F9" s="133">
        <v>6</v>
      </c>
      <c r="G9" s="133">
        <v>7</v>
      </c>
      <c r="H9" s="133">
        <v>8</v>
      </c>
      <c r="I9" s="133">
        <v>9</v>
      </c>
      <c r="J9" s="133">
        <v>10</v>
      </c>
      <c r="K9" s="133">
        <v>11</v>
      </c>
      <c r="L9" s="133">
        <v>12</v>
      </c>
      <c r="M9" s="133">
        <v>13</v>
      </c>
      <c r="N9" s="133">
        <v>14</v>
      </c>
      <c r="O9" s="133">
        <v>15</v>
      </c>
      <c r="P9" s="133">
        <v>16</v>
      </c>
      <c r="Q9" s="133">
        <v>17</v>
      </c>
      <c r="R9" s="133">
        <v>18</v>
      </c>
      <c r="S9" s="133">
        <v>19</v>
      </c>
      <c r="T9" s="133">
        <v>20</v>
      </c>
      <c r="U9" s="133">
        <v>21</v>
      </c>
      <c r="V9" s="133">
        <v>22</v>
      </c>
      <c r="W9" s="133">
        <v>23</v>
      </c>
    </row>
    <row r="10" ht="18.75" customHeight="1" spans="1:23">
      <c r="A10" s="22"/>
      <c r="B10" s="22"/>
      <c r="C10" s="22" t="s">
        <v>316</v>
      </c>
      <c r="D10" s="22"/>
      <c r="E10" s="22"/>
      <c r="F10" s="22"/>
      <c r="G10" s="22"/>
      <c r="H10" s="22"/>
      <c r="I10" s="24">
        <v>200000</v>
      </c>
      <c r="J10" s="24"/>
      <c r="K10" s="24"/>
      <c r="L10" s="24"/>
      <c r="M10" s="24"/>
      <c r="N10" s="24">
        <v>200000</v>
      </c>
      <c r="O10" s="24"/>
      <c r="P10" s="24"/>
      <c r="Q10" s="24"/>
      <c r="R10" s="24"/>
      <c r="S10" s="24"/>
      <c r="T10" s="24"/>
      <c r="U10" s="24"/>
      <c r="V10" s="24"/>
      <c r="W10" s="24"/>
    </row>
    <row r="11" ht="18.75" customHeight="1" spans="1:23">
      <c r="A11" s="134" t="s">
        <v>317</v>
      </c>
      <c r="B11" s="134" t="s">
        <v>318</v>
      </c>
      <c r="C11" s="22" t="s">
        <v>316</v>
      </c>
      <c r="D11" s="134" t="s">
        <v>71</v>
      </c>
      <c r="E11" s="134" t="s">
        <v>136</v>
      </c>
      <c r="F11" s="134" t="s">
        <v>137</v>
      </c>
      <c r="G11" s="134" t="s">
        <v>319</v>
      </c>
      <c r="H11" s="134" t="s">
        <v>320</v>
      </c>
      <c r="I11" s="24">
        <v>200000</v>
      </c>
      <c r="J11" s="24"/>
      <c r="K11" s="24"/>
      <c r="L11" s="24"/>
      <c r="M11" s="24"/>
      <c r="N11" s="24">
        <v>200000</v>
      </c>
      <c r="O11" s="24"/>
      <c r="P11" s="24"/>
      <c r="Q11" s="24"/>
      <c r="R11" s="24"/>
      <c r="S11" s="24"/>
      <c r="T11" s="24"/>
      <c r="U11" s="24"/>
      <c r="V11" s="24"/>
      <c r="W11" s="24"/>
    </row>
    <row r="12" ht="18.75" customHeight="1" spans="1:23">
      <c r="A12" s="26"/>
      <c r="B12" s="26"/>
      <c r="C12" s="22" t="s">
        <v>321</v>
      </c>
      <c r="D12" s="26"/>
      <c r="E12" s="26"/>
      <c r="F12" s="26"/>
      <c r="G12" s="26"/>
      <c r="H12" s="26"/>
      <c r="I12" s="24">
        <v>182200</v>
      </c>
      <c r="J12" s="24"/>
      <c r="K12" s="24"/>
      <c r="L12" s="24"/>
      <c r="M12" s="24"/>
      <c r="N12" s="24">
        <v>182200</v>
      </c>
      <c r="O12" s="24"/>
      <c r="P12" s="24"/>
      <c r="Q12" s="24"/>
      <c r="R12" s="24"/>
      <c r="S12" s="24"/>
      <c r="T12" s="24"/>
      <c r="U12" s="24"/>
      <c r="V12" s="24"/>
      <c r="W12" s="24"/>
    </row>
    <row r="13" ht="18.75" customHeight="1" spans="1:23">
      <c r="A13" s="134" t="s">
        <v>317</v>
      </c>
      <c r="B13" s="134" t="s">
        <v>322</v>
      </c>
      <c r="C13" s="22" t="s">
        <v>321</v>
      </c>
      <c r="D13" s="134" t="s">
        <v>71</v>
      </c>
      <c r="E13" s="134" t="s">
        <v>146</v>
      </c>
      <c r="F13" s="134" t="s">
        <v>147</v>
      </c>
      <c r="G13" s="134" t="s">
        <v>323</v>
      </c>
      <c r="H13" s="134" t="s">
        <v>324</v>
      </c>
      <c r="I13" s="24">
        <v>182200</v>
      </c>
      <c r="J13" s="24"/>
      <c r="K13" s="24"/>
      <c r="L13" s="24"/>
      <c r="M13" s="24"/>
      <c r="N13" s="24">
        <v>182200</v>
      </c>
      <c r="O13" s="24"/>
      <c r="P13" s="24"/>
      <c r="Q13" s="24"/>
      <c r="R13" s="24"/>
      <c r="S13" s="24"/>
      <c r="T13" s="24"/>
      <c r="U13" s="24"/>
      <c r="V13" s="24"/>
      <c r="W13" s="24"/>
    </row>
    <row r="14" ht="18.75" customHeight="1" spans="1:23">
      <c r="A14" s="26"/>
      <c r="B14" s="26"/>
      <c r="C14" s="22" t="s">
        <v>325</v>
      </c>
      <c r="D14" s="26"/>
      <c r="E14" s="26"/>
      <c r="F14" s="26"/>
      <c r="G14" s="26"/>
      <c r="H14" s="26"/>
      <c r="I14" s="24">
        <v>276900</v>
      </c>
      <c r="J14" s="24"/>
      <c r="K14" s="24"/>
      <c r="L14" s="24"/>
      <c r="M14" s="24"/>
      <c r="N14" s="24">
        <v>276900</v>
      </c>
      <c r="O14" s="24"/>
      <c r="P14" s="24"/>
      <c r="Q14" s="24"/>
      <c r="R14" s="24"/>
      <c r="S14" s="24"/>
      <c r="T14" s="24"/>
      <c r="U14" s="24"/>
      <c r="V14" s="24"/>
      <c r="W14" s="24"/>
    </row>
    <row r="15" ht="18.75" customHeight="1" spans="1:23">
      <c r="A15" s="134" t="s">
        <v>317</v>
      </c>
      <c r="B15" s="134" t="s">
        <v>326</v>
      </c>
      <c r="C15" s="22" t="s">
        <v>325</v>
      </c>
      <c r="D15" s="134" t="s">
        <v>71</v>
      </c>
      <c r="E15" s="134" t="s">
        <v>146</v>
      </c>
      <c r="F15" s="134" t="s">
        <v>147</v>
      </c>
      <c r="G15" s="134" t="s">
        <v>323</v>
      </c>
      <c r="H15" s="134" t="s">
        <v>324</v>
      </c>
      <c r="I15" s="24">
        <v>276900</v>
      </c>
      <c r="J15" s="24"/>
      <c r="K15" s="24"/>
      <c r="L15" s="24"/>
      <c r="M15" s="24"/>
      <c r="N15" s="24">
        <v>276900</v>
      </c>
      <c r="O15" s="24"/>
      <c r="P15" s="24"/>
      <c r="Q15" s="24"/>
      <c r="R15" s="24"/>
      <c r="S15" s="24"/>
      <c r="T15" s="24"/>
      <c r="U15" s="24"/>
      <c r="V15" s="24"/>
      <c r="W15" s="24"/>
    </row>
    <row r="16" ht="18.75" customHeight="1" spans="1:23">
      <c r="A16" s="26"/>
      <c r="B16" s="26"/>
      <c r="C16" s="22" t="s">
        <v>327</v>
      </c>
      <c r="D16" s="26"/>
      <c r="E16" s="26"/>
      <c r="F16" s="26"/>
      <c r="G16" s="26"/>
      <c r="H16" s="26"/>
      <c r="I16" s="24">
        <v>1360000</v>
      </c>
      <c r="J16" s="24"/>
      <c r="K16" s="24"/>
      <c r="L16" s="24"/>
      <c r="M16" s="24"/>
      <c r="N16" s="24">
        <v>1360000</v>
      </c>
      <c r="O16" s="24"/>
      <c r="P16" s="24"/>
      <c r="Q16" s="24"/>
      <c r="R16" s="24"/>
      <c r="S16" s="24"/>
      <c r="T16" s="24"/>
      <c r="U16" s="24"/>
      <c r="V16" s="24"/>
      <c r="W16" s="24"/>
    </row>
    <row r="17" ht="18.75" customHeight="1" spans="1:23">
      <c r="A17" s="134" t="s">
        <v>317</v>
      </c>
      <c r="B17" s="134" t="s">
        <v>328</v>
      </c>
      <c r="C17" s="22" t="s">
        <v>327</v>
      </c>
      <c r="D17" s="134" t="s">
        <v>71</v>
      </c>
      <c r="E17" s="134" t="s">
        <v>134</v>
      </c>
      <c r="F17" s="134" t="s">
        <v>135</v>
      </c>
      <c r="G17" s="134" t="s">
        <v>319</v>
      </c>
      <c r="H17" s="134" t="s">
        <v>320</v>
      </c>
      <c r="I17" s="24">
        <v>1360000</v>
      </c>
      <c r="J17" s="24"/>
      <c r="K17" s="24"/>
      <c r="L17" s="24"/>
      <c r="M17" s="24"/>
      <c r="N17" s="24">
        <v>1360000</v>
      </c>
      <c r="O17" s="24"/>
      <c r="P17" s="24"/>
      <c r="Q17" s="24"/>
      <c r="R17" s="24"/>
      <c r="S17" s="24"/>
      <c r="T17" s="24"/>
      <c r="U17" s="24"/>
      <c r="V17" s="24"/>
      <c r="W17" s="24"/>
    </row>
    <row r="18" ht="18.75" customHeight="1" spans="1:23">
      <c r="A18" s="26"/>
      <c r="B18" s="26"/>
      <c r="C18" s="22" t="s">
        <v>329</v>
      </c>
      <c r="D18" s="26"/>
      <c r="E18" s="26"/>
      <c r="F18" s="26"/>
      <c r="G18" s="26"/>
      <c r="H18" s="26"/>
      <c r="I18" s="24">
        <v>1910000</v>
      </c>
      <c r="J18" s="24"/>
      <c r="K18" s="24"/>
      <c r="L18" s="24"/>
      <c r="M18" s="24"/>
      <c r="N18" s="24">
        <v>1910000</v>
      </c>
      <c r="O18" s="24"/>
      <c r="P18" s="24"/>
      <c r="Q18" s="24"/>
      <c r="R18" s="24"/>
      <c r="S18" s="24"/>
      <c r="T18" s="24"/>
      <c r="U18" s="24"/>
      <c r="V18" s="24"/>
      <c r="W18" s="24"/>
    </row>
    <row r="19" ht="18.75" customHeight="1" spans="1:23">
      <c r="A19" s="134" t="s">
        <v>317</v>
      </c>
      <c r="B19" s="134" t="s">
        <v>330</v>
      </c>
      <c r="C19" s="22" t="s">
        <v>329</v>
      </c>
      <c r="D19" s="134" t="s">
        <v>71</v>
      </c>
      <c r="E19" s="134" t="s">
        <v>136</v>
      </c>
      <c r="F19" s="134" t="s">
        <v>137</v>
      </c>
      <c r="G19" s="134" t="s">
        <v>319</v>
      </c>
      <c r="H19" s="134" t="s">
        <v>320</v>
      </c>
      <c r="I19" s="24">
        <v>1910000</v>
      </c>
      <c r="J19" s="24"/>
      <c r="K19" s="24"/>
      <c r="L19" s="24"/>
      <c r="M19" s="24"/>
      <c r="N19" s="24">
        <v>1910000</v>
      </c>
      <c r="O19" s="24"/>
      <c r="P19" s="24"/>
      <c r="Q19" s="24"/>
      <c r="R19" s="24"/>
      <c r="S19" s="24"/>
      <c r="T19" s="24"/>
      <c r="U19" s="24"/>
      <c r="V19" s="24"/>
      <c r="W19" s="24"/>
    </row>
    <row r="20" ht="18.75" customHeight="1" spans="1:23">
      <c r="A20" s="26"/>
      <c r="B20" s="26"/>
      <c r="C20" s="22" t="s">
        <v>331</v>
      </c>
      <c r="D20" s="26"/>
      <c r="E20" s="26"/>
      <c r="F20" s="26"/>
      <c r="G20" s="26"/>
      <c r="H20" s="26"/>
      <c r="I20" s="24">
        <v>2660000</v>
      </c>
      <c r="J20" s="24"/>
      <c r="K20" s="24"/>
      <c r="L20" s="24"/>
      <c r="M20" s="24"/>
      <c r="N20" s="24">
        <v>2660000</v>
      </c>
      <c r="O20" s="24"/>
      <c r="P20" s="24"/>
      <c r="Q20" s="24"/>
      <c r="R20" s="24"/>
      <c r="S20" s="24"/>
      <c r="T20" s="24"/>
      <c r="U20" s="24"/>
      <c r="V20" s="24"/>
      <c r="W20" s="24"/>
    </row>
    <row r="21" ht="18.75" customHeight="1" spans="1:23">
      <c r="A21" s="134" t="s">
        <v>317</v>
      </c>
      <c r="B21" s="134" t="s">
        <v>332</v>
      </c>
      <c r="C21" s="22" t="s">
        <v>331</v>
      </c>
      <c r="D21" s="134" t="s">
        <v>71</v>
      </c>
      <c r="E21" s="134" t="s">
        <v>134</v>
      </c>
      <c r="F21" s="134" t="s">
        <v>135</v>
      </c>
      <c r="G21" s="134" t="s">
        <v>319</v>
      </c>
      <c r="H21" s="134" t="s">
        <v>320</v>
      </c>
      <c r="I21" s="24">
        <v>2660000</v>
      </c>
      <c r="J21" s="24"/>
      <c r="K21" s="24"/>
      <c r="L21" s="24"/>
      <c r="M21" s="24"/>
      <c r="N21" s="24">
        <v>2660000</v>
      </c>
      <c r="O21" s="24"/>
      <c r="P21" s="24"/>
      <c r="Q21" s="24"/>
      <c r="R21" s="24"/>
      <c r="S21" s="24"/>
      <c r="T21" s="24"/>
      <c r="U21" s="24"/>
      <c r="V21" s="24"/>
      <c r="W21" s="24"/>
    </row>
    <row r="22" ht="18.75" customHeight="1" spans="1:23">
      <c r="A22" s="26"/>
      <c r="B22" s="26"/>
      <c r="C22" s="22" t="s">
        <v>333</v>
      </c>
      <c r="D22" s="26"/>
      <c r="E22" s="26"/>
      <c r="F22" s="26"/>
      <c r="G22" s="26"/>
      <c r="H22" s="26"/>
      <c r="I22" s="24">
        <v>100000</v>
      </c>
      <c r="J22" s="24"/>
      <c r="K22" s="24"/>
      <c r="L22" s="24"/>
      <c r="M22" s="24"/>
      <c r="N22" s="24">
        <v>100000</v>
      </c>
      <c r="O22" s="24"/>
      <c r="P22" s="24"/>
      <c r="Q22" s="24"/>
      <c r="R22" s="24"/>
      <c r="S22" s="24"/>
      <c r="T22" s="24"/>
      <c r="U22" s="24"/>
      <c r="V22" s="24"/>
      <c r="W22" s="24"/>
    </row>
    <row r="23" ht="18.75" customHeight="1" spans="1:23">
      <c r="A23" s="134" t="s">
        <v>334</v>
      </c>
      <c r="B23" s="134" t="s">
        <v>335</v>
      </c>
      <c r="C23" s="22" t="s">
        <v>333</v>
      </c>
      <c r="D23" s="134" t="s">
        <v>71</v>
      </c>
      <c r="E23" s="134" t="s">
        <v>136</v>
      </c>
      <c r="F23" s="134" t="s">
        <v>137</v>
      </c>
      <c r="G23" s="134" t="s">
        <v>319</v>
      </c>
      <c r="H23" s="134" t="s">
        <v>320</v>
      </c>
      <c r="I23" s="24">
        <v>100000</v>
      </c>
      <c r="J23" s="24"/>
      <c r="K23" s="24"/>
      <c r="L23" s="24"/>
      <c r="M23" s="24"/>
      <c r="N23" s="24">
        <v>100000</v>
      </c>
      <c r="O23" s="24"/>
      <c r="P23" s="24"/>
      <c r="Q23" s="24"/>
      <c r="R23" s="24"/>
      <c r="S23" s="24"/>
      <c r="T23" s="24"/>
      <c r="U23" s="24"/>
      <c r="V23" s="24"/>
      <c r="W23" s="24"/>
    </row>
    <row r="24" ht="18.75" customHeight="1" spans="1:23">
      <c r="A24" s="26"/>
      <c r="B24" s="26"/>
      <c r="C24" s="22" t="s">
        <v>336</v>
      </c>
      <c r="D24" s="26"/>
      <c r="E24" s="26"/>
      <c r="F24" s="26"/>
      <c r="G24" s="26"/>
      <c r="H24" s="26"/>
      <c r="I24" s="24">
        <v>11710000</v>
      </c>
      <c r="J24" s="24"/>
      <c r="K24" s="24"/>
      <c r="L24" s="24"/>
      <c r="M24" s="24"/>
      <c r="N24" s="24">
        <v>11710000</v>
      </c>
      <c r="O24" s="24"/>
      <c r="P24" s="24"/>
      <c r="Q24" s="24"/>
      <c r="R24" s="24"/>
      <c r="S24" s="24"/>
      <c r="T24" s="24"/>
      <c r="U24" s="24"/>
      <c r="V24" s="24"/>
      <c r="W24" s="24"/>
    </row>
    <row r="25" ht="18.75" customHeight="1" spans="1:23">
      <c r="A25" s="134" t="s">
        <v>317</v>
      </c>
      <c r="B25" s="134" t="s">
        <v>337</v>
      </c>
      <c r="C25" s="22" t="s">
        <v>336</v>
      </c>
      <c r="D25" s="134" t="s">
        <v>71</v>
      </c>
      <c r="E25" s="134" t="s">
        <v>134</v>
      </c>
      <c r="F25" s="134" t="s">
        <v>135</v>
      </c>
      <c r="G25" s="134" t="s">
        <v>319</v>
      </c>
      <c r="H25" s="134" t="s">
        <v>320</v>
      </c>
      <c r="I25" s="24">
        <v>11710000</v>
      </c>
      <c r="J25" s="24"/>
      <c r="K25" s="24"/>
      <c r="L25" s="24"/>
      <c r="M25" s="24"/>
      <c r="N25" s="24">
        <v>11710000</v>
      </c>
      <c r="O25" s="24"/>
      <c r="P25" s="24"/>
      <c r="Q25" s="24"/>
      <c r="R25" s="24"/>
      <c r="S25" s="24"/>
      <c r="T25" s="24"/>
      <c r="U25" s="24"/>
      <c r="V25" s="24"/>
      <c r="W25" s="24"/>
    </row>
    <row r="26" ht="18.75" customHeight="1" spans="1:23">
      <c r="A26" s="26"/>
      <c r="B26" s="26"/>
      <c r="C26" s="22" t="s">
        <v>338</v>
      </c>
      <c r="D26" s="26"/>
      <c r="E26" s="26"/>
      <c r="F26" s="26"/>
      <c r="G26" s="26"/>
      <c r="H26" s="26"/>
      <c r="I26" s="24">
        <v>4119493.59</v>
      </c>
      <c r="J26" s="24"/>
      <c r="K26" s="24"/>
      <c r="L26" s="24"/>
      <c r="M26" s="24"/>
      <c r="N26" s="24">
        <v>4119493.59</v>
      </c>
      <c r="O26" s="24"/>
      <c r="P26" s="24"/>
      <c r="Q26" s="24"/>
      <c r="R26" s="24"/>
      <c r="S26" s="24"/>
      <c r="T26" s="24"/>
      <c r="U26" s="24"/>
      <c r="V26" s="24"/>
      <c r="W26" s="24"/>
    </row>
    <row r="27" ht="18.75" customHeight="1" spans="1:23">
      <c r="A27" s="134" t="s">
        <v>317</v>
      </c>
      <c r="B27" s="134" t="s">
        <v>339</v>
      </c>
      <c r="C27" s="22" t="s">
        <v>338</v>
      </c>
      <c r="D27" s="134" t="s">
        <v>71</v>
      </c>
      <c r="E27" s="134" t="s">
        <v>134</v>
      </c>
      <c r="F27" s="134" t="s">
        <v>135</v>
      </c>
      <c r="G27" s="134" t="s">
        <v>319</v>
      </c>
      <c r="H27" s="134" t="s">
        <v>320</v>
      </c>
      <c r="I27" s="24">
        <v>4119493.59</v>
      </c>
      <c r="J27" s="24"/>
      <c r="K27" s="24"/>
      <c r="L27" s="24"/>
      <c r="M27" s="24"/>
      <c r="N27" s="24">
        <v>4119493.59</v>
      </c>
      <c r="O27" s="24"/>
      <c r="P27" s="24"/>
      <c r="Q27" s="24"/>
      <c r="R27" s="24"/>
      <c r="S27" s="24"/>
      <c r="T27" s="24"/>
      <c r="U27" s="24"/>
      <c r="V27" s="24"/>
      <c r="W27" s="24"/>
    </row>
    <row r="28" ht="18.75" customHeight="1" spans="1:23">
      <c r="A28" s="26"/>
      <c r="B28" s="26"/>
      <c r="C28" s="22" t="s">
        <v>340</v>
      </c>
      <c r="D28" s="26"/>
      <c r="E28" s="26"/>
      <c r="F28" s="26"/>
      <c r="G28" s="26"/>
      <c r="H28" s="26"/>
      <c r="I28" s="24">
        <v>100000</v>
      </c>
      <c r="J28" s="24"/>
      <c r="K28" s="24"/>
      <c r="L28" s="24"/>
      <c r="M28" s="24"/>
      <c r="N28" s="24">
        <v>100000</v>
      </c>
      <c r="O28" s="24"/>
      <c r="P28" s="24"/>
      <c r="Q28" s="24"/>
      <c r="R28" s="24"/>
      <c r="S28" s="24"/>
      <c r="T28" s="24"/>
      <c r="U28" s="24"/>
      <c r="V28" s="24"/>
      <c r="W28" s="24"/>
    </row>
    <row r="29" ht="18.75" customHeight="1" spans="1:23">
      <c r="A29" s="134" t="s">
        <v>317</v>
      </c>
      <c r="B29" s="134" t="s">
        <v>341</v>
      </c>
      <c r="C29" s="22" t="s">
        <v>340</v>
      </c>
      <c r="D29" s="134" t="s">
        <v>71</v>
      </c>
      <c r="E29" s="134" t="s">
        <v>138</v>
      </c>
      <c r="F29" s="134" t="s">
        <v>139</v>
      </c>
      <c r="G29" s="134" t="s">
        <v>319</v>
      </c>
      <c r="H29" s="134" t="s">
        <v>320</v>
      </c>
      <c r="I29" s="24">
        <v>100000</v>
      </c>
      <c r="J29" s="24"/>
      <c r="K29" s="24"/>
      <c r="L29" s="24"/>
      <c r="M29" s="24"/>
      <c r="N29" s="24">
        <v>100000</v>
      </c>
      <c r="O29" s="24"/>
      <c r="P29" s="24"/>
      <c r="Q29" s="24"/>
      <c r="R29" s="24"/>
      <c r="S29" s="24"/>
      <c r="T29" s="24"/>
      <c r="U29" s="24"/>
      <c r="V29" s="24"/>
      <c r="W29" s="24"/>
    </row>
    <row r="30" ht="18.75" customHeight="1" spans="1:23">
      <c r="A30" s="26"/>
      <c r="B30" s="26"/>
      <c r="C30" s="22" t="s">
        <v>342</v>
      </c>
      <c r="D30" s="26"/>
      <c r="E30" s="26"/>
      <c r="F30" s="26"/>
      <c r="G30" s="26"/>
      <c r="H30" s="26"/>
      <c r="I30" s="24">
        <v>2820000</v>
      </c>
      <c r="J30" s="24"/>
      <c r="K30" s="24"/>
      <c r="L30" s="24"/>
      <c r="M30" s="24"/>
      <c r="N30" s="24">
        <v>2820000</v>
      </c>
      <c r="O30" s="24"/>
      <c r="P30" s="24"/>
      <c r="Q30" s="24"/>
      <c r="R30" s="24"/>
      <c r="S30" s="24"/>
      <c r="T30" s="24"/>
      <c r="U30" s="24"/>
      <c r="V30" s="24"/>
      <c r="W30" s="24"/>
    </row>
    <row r="31" ht="18.75" customHeight="1" spans="1:23">
      <c r="A31" s="134" t="s">
        <v>317</v>
      </c>
      <c r="B31" s="134" t="s">
        <v>343</v>
      </c>
      <c r="C31" s="22" t="s">
        <v>342</v>
      </c>
      <c r="D31" s="134" t="s">
        <v>71</v>
      </c>
      <c r="E31" s="134" t="s">
        <v>136</v>
      </c>
      <c r="F31" s="134" t="s">
        <v>137</v>
      </c>
      <c r="G31" s="134" t="s">
        <v>319</v>
      </c>
      <c r="H31" s="134" t="s">
        <v>320</v>
      </c>
      <c r="I31" s="24">
        <v>2820000</v>
      </c>
      <c r="J31" s="24"/>
      <c r="K31" s="24"/>
      <c r="L31" s="24"/>
      <c r="M31" s="24"/>
      <c r="N31" s="24">
        <v>2820000</v>
      </c>
      <c r="O31" s="24"/>
      <c r="P31" s="24"/>
      <c r="Q31" s="24"/>
      <c r="R31" s="24"/>
      <c r="S31" s="24"/>
      <c r="T31" s="24"/>
      <c r="U31" s="24"/>
      <c r="V31" s="24"/>
      <c r="W31" s="24"/>
    </row>
    <row r="32" ht="18.75" customHeight="1" spans="1:23">
      <c r="A32" s="26"/>
      <c r="B32" s="26"/>
      <c r="C32" s="22" t="s">
        <v>344</v>
      </c>
      <c r="D32" s="26"/>
      <c r="E32" s="26"/>
      <c r="F32" s="26"/>
      <c r="G32" s="26"/>
      <c r="H32" s="26"/>
      <c r="I32" s="24">
        <v>8950000</v>
      </c>
      <c r="J32" s="24"/>
      <c r="K32" s="24"/>
      <c r="L32" s="24"/>
      <c r="M32" s="24"/>
      <c r="N32" s="24">
        <v>8950000</v>
      </c>
      <c r="O32" s="24"/>
      <c r="P32" s="24"/>
      <c r="Q32" s="24"/>
      <c r="R32" s="24"/>
      <c r="S32" s="24"/>
      <c r="T32" s="24"/>
      <c r="U32" s="24"/>
      <c r="V32" s="24"/>
      <c r="W32" s="24"/>
    </row>
    <row r="33" ht="18.75" customHeight="1" spans="1:23">
      <c r="A33" s="134" t="s">
        <v>317</v>
      </c>
      <c r="B33" s="134" t="s">
        <v>345</v>
      </c>
      <c r="C33" s="22" t="s">
        <v>344</v>
      </c>
      <c r="D33" s="134" t="s">
        <v>71</v>
      </c>
      <c r="E33" s="134" t="s">
        <v>136</v>
      </c>
      <c r="F33" s="134" t="s">
        <v>137</v>
      </c>
      <c r="G33" s="134" t="s">
        <v>319</v>
      </c>
      <c r="H33" s="134" t="s">
        <v>320</v>
      </c>
      <c r="I33" s="24">
        <v>8950000</v>
      </c>
      <c r="J33" s="24"/>
      <c r="K33" s="24"/>
      <c r="L33" s="24"/>
      <c r="M33" s="24"/>
      <c r="N33" s="24">
        <v>8950000</v>
      </c>
      <c r="O33" s="24"/>
      <c r="P33" s="24"/>
      <c r="Q33" s="24"/>
      <c r="R33" s="24"/>
      <c r="S33" s="24"/>
      <c r="T33" s="24"/>
      <c r="U33" s="24"/>
      <c r="V33" s="24"/>
      <c r="W33" s="24"/>
    </row>
    <row r="34" ht="18.75" customHeight="1" spans="1:23">
      <c r="A34" s="26"/>
      <c r="B34" s="26"/>
      <c r="C34" s="22" t="s">
        <v>346</v>
      </c>
      <c r="D34" s="26"/>
      <c r="E34" s="26"/>
      <c r="F34" s="26"/>
      <c r="G34" s="26"/>
      <c r="H34" s="26"/>
      <c r="I34" s="24">
        <v>5850000</v>
      </c>
      <c r="J34" s="24"/>
      <c r="K34" s="24"/>
      <c r="L34" s="24"/>
      <c r="M34" s="24"/>
      <c r="N34" s="24">
        <v>5850000</v>
      </c>
      <c r="O34" s="24"/>
      <c r="P34" s="24"/>
      <c r="Q34" s="24"/>
      <c r="R34" s="24"/>
      <c r="S34" s="24"/>
      <c r="T34" s="24"/>
      <c r="U34" s="24"/>
      <c r="V34" s="24"/>
      <c r="W34" s="24"/>
    </row>
    <row r="35" ht="18.75" customHeight="1" spans="1:23">
      <c r="A35" s="134" t="s">
        <v>317</v>
      </c>
      <c r="B35" s="134" t="s">
        <v>347</v>
      </c>
      <c r="C35" s="22" t="s">
        <v>346</v>
      </c>
      <c r="D35" s="134" t="s">
        <v>71</v>
      </c>
      <c r="E35" s="134" t="s">
        <v>136</v>
      </c>
      <c r="F35" s="134" t="s">
        <v>137</v>
      </c>
      <c r="G35" s="134" t="s">
        <v>319</v>
      </c>
      <c r="H35" s="134" t="s">
        <v>320</v>
      </c>
      <c r="I35" s="24">
        <v>5850000</v>
      </c>
      <c r="J35" s="24"/>
      <c r="K35" s="24"/>
      <c r="L35" s="24"/>
      <c r="M35" s="24"/>
      <c r="N35" s="24">
        <v>5850000</v>
      </c>
      <c r="O35" s="24"/>
      <c r="P35" s="24"/>
      <c r="Q35" s="24"/>
      <c r="R35" s="24"/>
      <c r="S35" s="24"/>
      <c r="T35" s="24"/>
      <c r="U35" s="24"/>
      <c r="V35" s="24"/>
      <c r="W35" s="24"/>
    </row>
    <row r="36" ht="18.75" customHeight="1" spans="1:23">
      <c r="A36" s="26"/>
      <c r="B36" s="26"/>
      <c r="C36" s="22" t="s">
        <v>348</v>
      </c>
      <c r="D36" s="26"/>
      <c r="E36" s="26"/>
      <c r="F36" s="26"/>
      <c r="G36" s="26"/>
      <c r="H36" s="26"/>
      <c r="I36" s="24">
        <v>140000</v>
      </c>
      <c r="J36" s="24"/>
      <c r="K36" s="24"/>
      <c r="L36" s="24"/>
      <c r="M36" s="24"/>
      <c r="N36" s="24">
        <v>140000</v>
      </c>
      <c r="O36" s="24"/>
      <c r="P36" s="24"/>
      <c r="Q36" s="24"/>
      <c r="R36" s="24"/>
      <c r="S36" s="24"/>
      <c r="T36" s="24"/>
      <c r="U36" s="24"/>
      <c r="V36" s="24"/>
      <c r="W36" s="24"/>
    </row>
    <row r="37" ht="18.75" customHeight="1" spans="1:23">
      <c r="A37" s="134" t="s">
        <v>317</v>
      </c>
      <c r="B37" s="134" t="s">
        <v>349</v>
      </c>
      <c r="C37" s="22" t="s">
        <v>348</v>
      </c>
      <c r="D37" s="134" t="s">
        <v>71</v>
      </c>
      <c r="E37" s="134" t="s">
        <v>136</v>
      </c>
      <c r="F37" s="134" t="s">
        <v>137</v>
      </c>
      <c r="G37" s="134" t="s">
        <v>319</v>
      </c>
      <c r="H37" s="134" t="s">
        <v>320</v>
      </c>
      <c r="I37" s="24">
        <v>100000</v>
      </c>
      <c r="J37" s="24"/>
      <c r="K37" s="24"/>
      <c r="L37" s="24"/>
      <c r="M37" s="24"/>
      <c r="N37" s="24">
        <v>100000</v>
      </c>
      <c r="O37" s="24"/>
      <c r="P37" s="24"/>
      <c r="Q37" s="24"/>
      <c r="R37" s="24"/>
      <c r="S37" s="24"/>
      <c r="T37" s="24"/>
      <c r="U37" s="24"/>
      <c r="V37" s="24"/>
      <c r="W37" s="24"/>
    </row>
    <row r="38" ht="18.75" customHeight="1" spans="1:23">
      <c r="A38" s="134" t="s">
        <v>317</v>
      </c>
      <c r="B38" s="134" t="s">
        <v>349</v>
      </c>
      <c r="C38" s="22" t="s">
        <v>348</v>
      </c>
      <c r="D38" s="134" t="s">
        <v>71</v>
      </c>
      <c r="E38" s="134" t="s">
        <v>136</v>
      </c>
      <c r="F38" s="134" t="s">
        <v>137</v>
      </c>
      <c r="G38" s="134" t="s">
        <v>319</v>
      </c>
      <c r="H38" s="134" t="s">
        <v>320</v>
      </c>
      <c r="I38" s="24">
        <v>40000</v>
      </c>
      <c r="J38" s="24"/>
      <c r="K38" s="24"/>
      <c r="L38" s="24"/>
      <c r="M38" s="24"/>
      <c r="N38" s="24">
        <v>40000</v>
      </c>
      <c r="O38" s="24"/>
      <c r="P38" s="24"/>
      <c r="Q38" s="24"/>
      <c r="R38" s="24"/>
      <c r="S38" s="24"/>
      <c r="T38" s="24"/>
      <c r="U38" s="24"/>
      <c r="V38" s="24"/>
      <c r="W38" s="24"/>
    </row>
    <row r="39" ht="18.75" customHeight="1" spans="1:23">
      <c r="A39" s="26"/>
      <c r="B39" s="26"/>
      <c r="C39" s="22" t="s">
        <v>350</v>
      </c>
      <c r="D39" s="26"/>
      <c r="E39" s="26"/>
      <c r="F39" s="26"/>
      <c r="G39" s="26"/>
      <c r="H39" s="26"/>
      <c r="I39" s="24">
        <v>210000</v>
      </c>
      <c r="J39" s="24"/>
      <c r="K39" s="24"/>
      <c r="L39" s="24"/>
      <c r="M39" s="24"/>
      <c r="N39" s="24">
        <v>210000</v>
      </c>
      <c r="O39" s="24"/>
      <c r="P39" s="24"/>
      <c r="Q39" s="24"/>
      <c r="R39" s="24"/>
      <c r="S39" s="24"/>
      <c r="T39" s="24"/>
      <c r="U39" s="24"/>
      <c r="V39" s="24"/>
      <c r="W39" s="24"/>
    </row>
    <row r="40" ht="18.75" customHeight="1" spans="1:23">
      <c r="A40" s="134" t="s">
        <v>317</v>
      </c>
      <c r="B40" s="134" t="s">
        <v>351</v>
      </c>
      <c r="C40" s="22" t="s">
        <v>350</v>
      </c>
      <c r="D40" s="134" t="s">
        <v>71</v>
      </c>
      <c r="E40" s="134" t="s">
        <v>136</v>
      </c>
      <c r="F40" s="134" t="s">
        <v>137</v>
      </c>
      <c r="G40" s="134" t="s">
        <v>319</v>
      </c>
      <c r="H40" s="134" t="s">
        <v>320</v>
      </c>
      <c r="I40" s="24">
        <v>210000</v>
      </c>
      <c r="J40" s="24"/>
      <c r="K40" s="24"/>
      <c r="L40" s="24"/>
      <c r="M40" s="24"/>
      <c r="N40" s="24">
        <v>210000</v>
      </c>
      <c r="O40" s="24"/>
      <c r="P40" s="24"/>
      <c r="Q40" s="24"/>
      <c r="R40" s="24"/>
      <c r="S40" s="24"/>
      <c r="T40" s="24"/>
      <c r="U40" s="24"/>
      <c r="V40" s="24"/>
      <c r="W40" s="24"/>
    </row>
    <row r="41" ht="18.75" customHeight="1" spans="1:23">
      <c r="A41" s="26"/>
      <c r="B41" s="26"/>
      <c r="C41" s="22" t="s">
        <v>352</v>
      </c>
      <c r="D41" s="26"/>
      <c r="E41" s="26"/>
      <c r="F41" s="26"/>
      <c r="G41" s="26"/>
      <c r="H41" s="26"/>
      <c r="I41" s="24">
        <v>1260000</v>
      </c>
      <c r="J41" s="24"/>
      <c r="K41" s="24"/>
      <c r="L41" s="24"/>
      <c r="M41" s="24"/>
      <c r="N41" s="24">
        <v>1260000</v>
      </c>
      <c r="O41" s="24"/>
      <c r="P41" s="24"/>
      <c r="Q41" s="24"/>
      <c r="R41" s="24"/>
      <c r="S41" s="24"/>
      <c r="T41" s="24"/>
      <c r="U41" s="24"/>
      <c r="V41" s="24"/>
      <c r="W41" s="24"/>
    </row>
    <row r="42" ht="18.75" customHeight="1" spans="1:23">
      <c r="A42" s="134" t="s">
        <v>317</v>
      </c>
      <c r="B42" s="134" t="s">
        <v>353</v>
      </c>
      <c r="C42" s="22" t="s">
        <v>352</v>
      </c>
      <c r="D42" s="134" t="s">
        <v>71</v>
      </c>
      <c r="E42" s="134" t="s">
        <v>136</v>
      </c>
      <c r="F42" s="134" t="s">
        <v>137</v>
      </c>
      <c r="G42" s="134" t="s">
        <v>319</v>
      </c>
      <c r="H42" s="134" t="s">
        <v>320</v>
      </c>
      <c r="I42" s="24">
        <v>1260000</v>
      </c>
      <c r="J42" s="24"/>
      <c r="K42" s="24"/>
      <c r="L42" s="24"/>
      <c r="M42" s="24"/>
      <c r="N42" s="24">
        <v>1260000</v>
      </c>
      <c r="O42" s="24"/>
      <c r="P42" s="24"/>
      <c r="Q42" s="24"/>
      <c r="R42" s="24"/>
      <c r="S42" s="24"/>
      <c r="T42" s="24"/>
      <c r="U42" s="24"/>
      <c r="V42" s="24"/>
      <c r="W42" s="24"/>
    </row>
    <row r="43" ht="18.75" customHeight="1" spans="1:23">
      <c r="A43" s="26"/>
      <c r="B43" s="26"/>
      <c r="C43" s="22" t="s">
        <v>354</v>
      </c>
      <c r="D43" s="26"/>
      <c r="E43" s="26"/>
      <c r="F43" s="26"/>
      <c r="G43" s="26"/>
      <c r="H43" s="26"/>
      <c r="I43" s="24">
        <v>430000</v>
      </c>
      <c r="J43" s="24">
        <v>430000</v>
      </c>
      <c r="K43" s="24">
        <v>430000</v>
      </c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</row>
    <row r="44" ht="18.75" customHeight="1" spans="1:23">
      <c r="A44" s="134" t="s">
        <v>317</v>
      </c>
      <c r="B44" s="134" t="s">
        <v>355</v>
      </c>
      <c r="C44" s="22" t="s">
        <v>354</v>
      </c>
      <c r="D44" s="134" t="s">
        <v>71</v>
      </c>
      <c r="E44" s="134" t="s">
        <v>134</v>
      </c>
      <c r="F44" s="134" t="s">
        <v>135</v>
      </c>
      <c r="G44" s="134" t="s">
        <v>319</v>
      </c>
      <c r="H44" s="134" t="s">
        <v>320</v>
      </c>
      <c r="I44" s="24">
        <v>430000</v>
      </c>
      <c r="J44" s="24">
        <v>430000</v>
      </c>
      <c r="K44" s="24">
        <v>430000</v>
      </c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</row>
    <row r="45" ht="18.75" customHeight="1" spans="1:23">
      <c r="A45" s="26"/>
      <c r="B45" s="26"/>
      <c r="C45" s="22" t="s">
        <v>356</v>
      </c>
      <c r="D45" s="26"/>
      <c r="E45" s="26"/>
      <c r="F45" s="26"/>
      <c r="G45" s="26"/>
      <c r="H45" s="26"/>
      <c r="I45" s="24">
        <v>5220000</v>
      </c>
      <c r="J45" s="24">
        <v>5220000</v>
      </c>
      <c r="K45" s="24">
        <v>5220000</v>
      </c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</row>
    <row r="46" ht="18.75" customHeight="1" spans="1:23">
      <c r="A46" s="134" t="s">
        <v>317</v>
      </c>
      <c r="B46" s="134" t="s">
        <v>357</v>
      </c>
      <c r="C46" s="22" t="s">
        <v>356</v>
      </c>
      <c r="D46" s="134" t="s">
        <v>71</v>
      </c>
      <c r="E46" s="134" t="s">
        <v>136</v>
      </c>
      <c r="F46" s="134" t="s">
        <v>137</v>
      </c>
      <c r="G46" s="134" t="s">
        <v>293</v>
      </c>
      <c r="H46" s="134" t="s">
        <v>294</v>
      </c>
      <c r="I46" s="24">
        <v>220000</v>
      </c>
      <c r="J46" s="24">
        <v>220000</v>
      </c>
      <c r="K46" s="24">
        <v>220000</v>
      </c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</row>
    <row r="47" ht="18.75" customHeight="1" spans="1:23">
      <c r="A47" s="134" t="s">
        <v>317</v>
      </c>
      <c r="B47" s="134" t="s">
        <v>357</v>
      </c>
      <c r="C47" s="22" t="s">
        <v>356</v>
      </c>
      <c r="D47" s="134" t="s">
        <v>71</v>
      </c>
      <c r="E47" s="134" t="s">
        <v>136</v>
      </c>
      <c r="F47" s="134" t="s">
        <v>137</v>
      </c>
      <c r="G47" s="134" t="s">
        <v>319</v>
      </c>
      <c r="H47" s="134" t="s">
        <v>320</v>
      </c>
      <c r="I47" s="24">
        <v>5000000</v>
      </c>
      <c r="J47" s="24">
        <v>5000000</v>
      </c>
      <c r="K47" s="24">
        <v>5000000</v>
      </c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</row>
    <row r="48" ht="18.75" customHeight="1" spans="1:23">
      <c r="A48" s="26"/>
      <c r="B48" s="26"/>
      <c r="C48" s="22" t="s">
        <v>358</v>
      </c>
      <c r="D48" s="26"/>
      <c r="E48" s="26"/>
      <c r="F48" s="26"/>
      <c r="G48" s="26"/>
      <c r="H48" s="26"/>
      <c r="I48" s="24">
        <v>1400000</v>
      </c>
      <c r="J48" s="24"/>
      <c r="K48" s="24"/>
      <c r="L48" s="24">
        <v>1400000</v>
      </c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</row>
    <row r="49" ht="18.75" customHeight="1" spans="1:23">
      <c r="A49" s="134" t="s">
        <v>317</v>
      </c>
      <c r="B49" s="134" t="s">
        <v>359</v>
      </c>
      <c r="C49" s="22" t="s">
        <v>358</v>
      </c>
      <c r="D49" s="134" t="s">
        <v>71</v>
      </c>
      <c r="E49" s="134" t="s">
        <v>126</v>
      </c>
      <c r="F49" s="134" t="s">
        <v>127</v>
      </c>
      <c r="G49" s="134" t="s">
        <v>319</v>
      </c>
      <c r="H49" s="134" t="s">
        <v>320</v>
      </c>
      <c r="I49" s="24">
        <v>1400000</v>
      </c>
      <c r="J49" s="24"/>
      <c r="K49" s="24"/>
      <c r="L49" s="24">
        <v>1400000</v>
      </c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</row>
    <row r="50" ht="18.75" customHeight="1" spans="1:23">
      <c r="A50" s="26"/>
      <c r="B50" s="26"/>
      <c r="C50" s="22" t="s">
        <v>360</v>
      </c>
      <c r="D50" s="26"/>
      <c r="E50" s="26"/>
      <c r="F50" s="26"/>
      <c r="G50" s="26"/>
      <c r="H50" s="26"/>
      <c r="I50" s="24">
        <v>23300000</v>
      </c>
      <c r="J50" s="24">
        <v>23300000</v>
      </c>
      <c r="K50" s="24">
        <v>23300000</v>
      </c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</row>
    <row r="51" ht="18.75" customHeight="1" spans="1:23">
      <c r="A51" s="134" t="s">
        <v>317</v>
      </c>
      <c r="B51" s="134" t="s">
        <v>361</v>
      </c>
      <c r="C51" s="22" t="s">
        <v>360</v>
      </c>
      <c r="D51" s="134" t="s">
        <v>71</v>
      </c>
      <c r="E51" s="134" t="s">
        <v>134</v>
      </c>
      <c r="F51" s="134" t="s">
        <v>135</v>
      </c>
      <c r="G51" s="134" t="s">
        <v>319</v>
      </c>
      <c r="H51" s="134" t="s">
        <v>320</v>
      </c>
      <c r="I51" s="24">
        <v>23300000</v>
      </c>
      <c r="J51" s="24">
        <v>23300000</v>
      </c>
      <c r="K51" s="24">
        <v>23300000</v>
      </c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</row>
    <row r="52" ht="18.75" customHeight="1" spans="1:23">
      <c r="A52" s="26"/>
      <c r="B52" s="26"/>
      <c r="C52" s="22" t="s">
        <v>362</v>
      </c>
      <c r="D52" s="26"/>
      <c r="E52" s="26"/>
      <c r="F52" s="26"/>
      <c r="G52" s="26"/>
      <c r="H52" s="26"/>
      <c r="I52" s="24">
        <v>800000</v>
      </c>
      <c r="J52" s="24">
        <v>800000</v>
      </c>
      <c r="K52" s="24">
        <v>800000</v>
      </c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</row>
    <row r="53" ht="18.75" customHeight="1" spans="1:23">
      <c r="A53" s="134" t="s">
        <v>317</v>
      </c>
      <c r="B53" s="134" t="s">
        <v>363</v>
      </c>
      <c r="C53" s="22" t="s">
        <v>362</v>
      </c>
      <c r="D53" s="134" t="s">
        <v>71</v>
      </c>
      <c r="E53" s="134" t="s">
        <v>132</v>
      </c>
      <c r="F53" s="134" t="s">
        <v>133</v>
      </c>
      <c r="G53" s="134" t="s">
        <v>364</v>
      </c>
      <c r="H53" s="134" t="s">
        <v>365</v>
      </c>
      <c r="I53" s="24">
        <v>500000</v>
      </c>
      <c r="J53" s="24">
        <v>500000</v>
      </c>
      <c r="K53" s="24">
        <v>500000</v>
      </c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</row>
    <row r="54" ht="18.75" customHeight="1" spans="1:23">
      <c r="A54" s="134" t="s">
        <v>317</v>
      </c>
      <c r="B54" s="134" t="s">
        <v>363</v>
      </c>
      <c r="C54" s="22" t="s">
        <v>362</v>
      </c>
      <c r="D54" s="134" t="s">
        <v>71</v>
      </c>
      <c r="E54" s="134" t="s">
        <v>132</v>
      </c>
      <c r="F54" s="134" t="s">
        <v>133</v>
      </c>
      <c r="G54" s="134" t="s">
        <v>279</v>
      </c>
      <c r="H54" s="134" t="s">
        <v>280</v>
      </c>
      <c r="I54" s="24">
        <v>80000</v>
      </c>
      <c r="J54" s="24">
        <v>80000</v>
      </c>
      <c r="K54" s="24">
        <v>80000</v>
      </c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</row>
    <row r="55" ht="18.75" customHeight="1" spans="1:23">
      <c r="A55" s="134" t="s">
        <v>317</v>
      </c>
      <c r="B55" s="134" t="s">
        <v>363</v>
      </c>
      <c r="C55" s="22" t="s">
        <v>362</v>
      </c>
      <c r="D55" s="134" t="s">
        <v>71</v>
      </c>
      <c r="E55" s="134" t="s">
        <v>132</v>
      </c>
      <c r="F55" s="134" t="s">
        <v>133</v>
      </c>
      <c r="G55" s="134" t="s">
        <v>307</v>
      </c>
      <c r="H55" s="134" t="s">
        <v>308</v>
      </c>
      <c r="I55" s="24">
        <v>30000</v>
      </c>
      <c r="J55" s="24">
        <v>30000</v>
      </c>
      <c r="K55" s="24">
        <v>30000</v>
      </c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</row>
    <row r="56" ht="18.75" customHeight="1" spans="1:23">
      <c r="A56" s="134" t="s">
        <v>317</v>
      </c>
      <c r="B56" s="134" t="s">
        <v>363</v>
      </c>
      <c r="C56" s="22" t="s">
        <v>362</v>
      </c>
      <c r="D56" s="134" t="s">
        <v>71</v>
      </c>
      <c r="E56" s="134" t="s">
        <v>132</v>
      </c>
      <c r="F56" s="134" t="s">
        <v>133</v>
      </c>
      <c r="G56" s="134" t="s">
        <v>293</v>
      </c>
      <c r="H56" s="134" t="s">
        <v>294</v>
      </c>
      <c r="I56" s="24">
        <v>160000</v>
      </c>
      <c r="J56" s="24">
        <v>160000</v>
      </c>
      <c r="K56" s="24">
        <v>160000</v>
      </c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</row>
    <row r="57" ht="18.75" customHeight="1" spans="1:23">
      <c r="A57" s="134" t="s">
        <v>317</v>
      </c>
      <c r="B57" s="134" t="s">
        <v>363</v>
      </c>
      <c r="C57" s="22" t="s">
        <v>362</v>
      </c>
      <c r="D57" s="134" t="s">
        <v>71</v>
      </c>
      <c r="E57" s="134" t="s">
        <v>132</v>
      </c>
      <c r="F57" s="134" t="s">
        <v>133</v>
      </c>
      <c r="G57" s="134" t="s">
        <v>283</v>
      </c>
      <c r="H57" s="134" t="s">
        <v>284</v>
      </c>
      <c r="I57" s="24">
        <v>30000</v>
      </c>
      <c r="J57" s="24">
        <v>30000</v>
      </c>
      <c r="K57" s="24">
        <v>30000</v>
      </c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</row>
    <row r="58" ht="18.75" customHeight="1" spans="1:23">
      <c r="A58" s="26"/>
      <c r="B58" s="26"/>
      <c r="C58" s="22" t="s">
        <v>366</v>
      </c>
      <c r="D58" s="26"/>
      <c r="E58" s="26"/>
      <c r="F58" s="26"/>
      <c r="G58" s="26"/>
      <c r="H58" s="26"/>
      <c r="I58" s="24">
        <v>115800</v>
      </c>
      <c r="J58" s="24"/>
      <c r="K58" s="24"/>
      <c r="L58" s="24"/>
      <c r="M58" s="24"/>
      <c r="N58" s="24"/>
      <c r="O58" s="24"/>
      <c r="P58" s="24"/>
      <c r="Q58" s="24"/>
      <c r="R58" s="24">
        <v>115800</v>
      </c>
      <c r="S58" s="24"/>
      <c r="T58" s="24"/>
      <c r="U58" s="24"/>
      <c r="V58" s="24"/>
      <c r="W58" s="24">
        <v>115800</v>
      </c>
    </row>
    <row r="59" ht="18.75" customHeight="1" spans="1:23">
      <c r="A59" s="134" t="s">
        <v>317</v>
      </c>
      <c r="B59" s="134" t="s">
        <v>367</v>
      </c>
      <c r="C59" s="22" t="s">
        <v>366</v>
      </c>
      <c r="D59" s="134" t="s">
        <v>71</v>
      </c>
      <c r="E59" s="134" t="s">
        <v>142</v>
      </c>
      <c r="F59" s="134" t="s">
        <v>143</v>
      </c>
      <c r="G59" s="134" t="s">
        <v>364</v>
      </c>
      <c r="H59" s="134" t="s">
        <v>365</v>
      </c>
      <c r="I59" s="24">
        <v>115800</v>
      </c>
      <c r="J59" s="24"/>
      <c r="K59" s="24"/>
      <c r="L59" s="24"/>
      <c r="M59" s="24"/>
      <c r="N59" s="24"/>
      <c r="O59" s="24"/>
      <c r="P59" s="24"/>
      <c r="Q59" s="24"/>
      <c r="R59" s="24">
        <v>115800</v>
      </c>
      <c r="S59" s="24"/>
      <c r="T59" s="24"/>
      <c r="U59" s="24"/>
      <c r="V59" s="24"/>
      <c r="W59" s="24">
        <v>115800</v>
      </c>
    </row>
    <row r="60" ht="18.75" customHeight="1" spans="1:23">
      <c r="A60" s="26"/>
      <c r="B60" s="26"/>
      <c r="C60" s="22" t="s">
        <v>368</v>
      </c>
      <c r="D60" s="26"/>
      <c r="E60" s="26"/>
      <c r="F60" s="26"/>
      <c r="G60" s="26"/>
      <c r="H60" s="26"/>
      <c r="I60" s="24">
        <v>2000000</v>
      </c>
      <c r="J60" s="24"/>
      <c r="K60" s="24"/>
      <c r="L60" s="24">
        <v>2000000</v>
      </c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</row>
    <row r="61" ht="18.75" customHeight="1" spans="1:23">
      <c r="A61" s="134" t="s">
        <v>317</v>
      </c>
      <c r="B61" s="134" t="s">
        <v>369</v>
      </c>
      <c r="C61" s="22" t="s">
        <v>368</v>
      </c>
      <c r="D61" s="134" t="s">
        <v>71</v>
      </c>
      <c r="E61" s="134" t="s">
        <v>126</v>
      </c>
      <c r="F61" s="134" t="s">
        <v>127</v>
      </c>
      <c r="G61" s="134" t="s">
        <v>319</v>
      </c>
      <c r="H61" s="134" t="s">
        <v>320</v>
      </c>
      <c r="I61" s="24">
        <v>2000000</v>
      </c>
      <c r="J61" s="24"/>
      <c r="K61" s="24"/>
      <c r="L61" s="24">
        <v>2000000</v>
      </c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</row>
    <row r="62" ht="18.75" customHeight="1" spans="1:23">
      <c r="A62" s="36" t="s">
        <v>154</v>
      </c>
      <c r="B62" s="37"/>
      <c r="C62" s="37"/>
      <c r="D62" s="37"/>
      <c r="E62" s="37"/>
      <c r="F62" s="37"/>
      <c r="G62" s="37"/>
      <c r="H62" s="38"/>
      <c r="I62" s="24">
        <v>75114393.59</v>
      </c>
      <c r="J62" s="24">
        <v>29750000</v>
      </c>
      <c r="K62" s="24">
        <v>29750000</v>
      </c>
      <c r="L62" s="24">
        <v>3400000</v>
      </c>
      <c r="M62" s="24"/>
      <c r="N62" s="24">
        <v>41848593.59</v>
      </c>
      <c r="O62" s="24"/>
      <c r="P62" s="24"/>
      <c r="Q62" s="24"/>
      <c r="R62" s="24">
        <v>115800</v>
      </c>
      <c r="S62" s="24"/>
      <c r="T62" s="24"/>
      <c r="U62" s="24"/>
      <c r="V62" s="24"/>
      <c r="W62" s="24">
        <v>115800</v>
      </c>
    </row>
  </sheetData>
  <mergeCells count="28">
    <mergeCell ref="A3:W3"/>
    <mergeCell ref="A4:H4"/>
    <mergeCell ref="J5:M5"/>
    <mergeCell ref="N5:P5"/>
    <mergeCell ref="R5:W5"/>
    <mergeCell ref="A62:H62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43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97" t="s">
        <v>370</v>
      </c>
    </row>
    <row r="3" ht="36.75" customHeight="1" spans="1:10">
      <c r="A3" s="6" t="str">
        <f>"2025"&amp;"年部门项目支出绩效目标表"</f>
        <v>2025年部门项目支出绩效目标表</v>
      </c>
      <c r="B3" s="7"/>
      <c r="C3" s="7"/>
      <c r="D3" s="7"/>
      <c r="E3" s="7"/>
      <c r="F3" s="62"/>
      <c r="G3" s="7"/>
      <c r="H3" s="62"/>
      <c r="I3" s="62"/>
      <c r="J3" s="7"/>
    </row>
    <row r="4" ht="18.75" customHeight="1" spans="1:8">
      <c r="A4" s="8" t="str">
        <f>"单位名称："&amp;"双江拉祜族佤族布朗族傣族自治县交通运输局"</f>
        <v>单位名称：双江拉祜族佤族布朗族傣族自治县交通运输局</v>
      </c>
      <c r="B4" s="4"/>
      <c r="C4" s="4"/>
      <c r="D4" s="4"/>
      <c r="E4" s="4"/>
      <c r="F4" s="63"/>
      <c r="G4" s="4"/>
      <c r="H4" s="63"/>
    </row>
    <row r="5" ht="18.75" customHeight="1" spans="1:10">
      <c r="A5" s="48" t="s">
        <v>371</v>
      </c>
      <c r="B5" s="48" t="s">
        <v>372</v>
      </c>
      <c r="C5" s="48" t="s">
        <v>373</v>
      </c>
      <c r="D5" s="48" t="s">
        <v>374</v>
      </c>
      <c r="E5" s="48" t="s">
        <v>375</v>
      </c>
      <c r="F5" s="64" t="s">
        <v>376</v>
      </c>
      <c r="G5" s="48" t="s">
        <v>377</v>
      </c>
      <c r="H5" s="64" t="s">
        <v>378</v>
      </c>
      <c r="I5" s="64" t="s">
        <v>379</v>
      </c>
      <c r="J5" s="48" t="s">
        <v>380</v>
      </c>
    </row>
    <row r="6" ht="18.75" customHeight="1" spans="1:10">
      <c r="A6" s="130">
        <v>1</v>
      </c>
      <c r="B6" s="130">
        <v>2</v>
      </c>
      <c r="C6" s="130">
        <v>3</v>
      </c>
      <c r="D6" s="130">
        <v>4</v>
      </c>
      <c r="E6" s="130">
        <v>5</v>
      </c>
      <c r="F6" s="130">
        <v>6</v>
      </c>
      <c r="G6" s="130">
        <v>7</v>
      </c>
      <c r="H6" s="130">
        <v>8</v>
      </c>
      <c r="I6" s="130">
        <v>9</v>
      </c>
      <c r="J6" s="130">
        <v>10</v>
      </c>
    </row>
    <row r="7" ht="18.75" customHeight="1" spans="1:10">
      <c r="A7" s="35" t="s">
        <v>71</v>
      </c>
      <c r="B7" s="57"/>
      <c r="C7" s="57"/>
      <c r="D7" s="57"/>
      <c r="E7" s="51"/>
      <c r="F7" s="65"/>
      <c r="G7" s="51"/>
      <c r="H7" s="65"/>
      <c r="I7" s="65"/>
      <c r="J7" s="51"/>
    </row>
    <row r="8" ht="18.75" customHeight="1" spans="1:10">
      <c r="A8" s="131" t="s">
        <v>71</v>
      </c>
      <c r="B8" s="22"/>
      <c r="C8" s="22"/>
      <c r="D8" s="22"/>
      <c r="E8" s="35"/>
      <c r="F8" s="22"/>
      <c r="G8" s="35"/>
      <c r="H8" s="22"/>
      <c r="I8" s="22"/>
      <c r="J8" s="35"/>
    </row>
    <row r="9" ht="18.75" customHeight="1" spans="1:10">
      <c r="A9" s="227" t="s">
        <v>366</v>
      </c>
      <c r="B9" s="22" t="s">
        <v>381</v>
      </c>
      <c r="C9" s="22" t="s">
        <v>382</v>
      </c>
      <c r="D9" s="22" t="s">
        <v>383</v>
      </c>
      <c r="E9" s="35" t="s">
        <v>384</v>
      </c>
      <c r="F9" s="22" t="s">
        <v>385</v>
      </c>
      <c r="G9" s="35" t="s">
        <v>386</v>
      </c>
      <c r="H9" s="22" t="s">
        <v>387</v>
      </c>
      <c r="I9" s="22" t="s">
        <v>388</v>
      </c>
      <c r="J9" s="35" t="s">
        <v>389</v>
      </c>
    </row>
    <row r="10" ht="18.75" customHeight="1" spans="1:10">
      <c r="A10" s="227" t="s">
        <v>366</v>
      </c>
      <c r="B10" s="22" t="s">
        <v>381</v>
      </c>
      <c r="C10" s="22" t="s">
        <v>382</v>
      </c>
      <c r="D10" s="22" t="s">
        <v>390</v>
      </c>
      <c r="E10" s="35" t="s">
        <v>391</v>
      </c>
      <c r="F10" s="22" t="s">
        <v>385</v>
      </c>
      <c r="G10" s="35" t="s">
        <v>392</v>
      </c>
      <c r="H10" s="22" t="s">
        <v>393</v>
      </c>
      <c r="I10" s="22" t="s">
        <v>388</v>
      </c>
      <c r="J10" s="35" t="s">
        <v>389</v>
      </c>
    </row>
    <row r="11" ht="18.75" customHeight="1" spans="1:10">
      <c r="A11" s="227" t="s">
        <v>366</v>
      </c>
      <c r="B11" s="22" t="s">
        <v>381</v>
      </c>
      <c r="C11" s="22" t="s">
        <v>394</v>
      </c>
      <c r="D11" s="22" t="s">
        <v>395</v>
      </c>
      <c r="E11" s="35" t="s">
        <v>396</v>
      </c>
      <c r="F11" s="22" t="s">
        <v>397</v>
      </c>
      <c r="G11" s="35" t="s">
        <v>398</v>
      </c>
      <c r="H11" s="22" t="s">
        <v>393</v>
      </c>
      <c r="I11" s="22" t="s">
        <v>388</v>
      </c>
      <c r="J11" s="35" t="s">
        <v>389</v>
      </c>
    </row>
    <row r="12" ht="18.75" customHeight="1" spans="1:10">
      <c r="A12" s="227" t="s">
        <v>366</v>
      </c>
      <c r="B12" s="22" t="s">
        <v>381</v>
      </c>
      <c r="C12" s="22" t="s">
        <v>394</v>
      </c>
      <c r="D12" s="22" t="s">
        <v>399</v>
      </c>
      <c r="E12" s="35" t="s">
        <v>400</v>
      </c>
      <c r="F12" s="22" t="s">
        <v>397</v>
      </c>
      <c r="G12" s="35" t="s">
        <v>401</v>
      </c>
      <c r="H12" s="22" t="s">
        <v>393</v>
      </c>
      <c r="I12" s="22" t="s">
        <v>388</v>
      </c>
      <c r="J12" s="35" t="s">
        <v>389</v>
      </c>
    </row>
    <row r="13" ht="18.75" customHeight="1" spans="1:10">
      <c r="A13" s="227" t="s">
        <v>366</v>
      </c>
      <c r="B13" s="22" t="s">
        <v>381</v>
      </c>
      <c r="C13" s="22" t="s">
        <v>402</v>
      </c>
      <c r="D13" s="22" t="s">
        <v>403</v>
      </c>
      <c r="E13" s="35" t="s">
        <v>404</v>
      </c>
      <c r="F13" s="22" t="s">
        <v>397</v>
      </c>
      <c r="G13" s="35" t="s">
        <v>405</v>
      </c>
      <c r="H13" s="22" t="s">
        <v>387</v>
      </c>
      <c r="I13" s="22" t="s">
        <v>388</v>
      </c>
      <c r="J13" s="35" t="s">
        <v>389</v>
      </c>
    </row>
    <row r="14" ht="18.75" customHeight="1" spans="1:10">
      <c r="A14" s="227" t="s">
        <v>358</v>
      </c>
      <c r="B14" s="22" t="s">
        <v>406</v>
      </c>
      <c r="C14" s="22" t="s">
        <v>382</v>
      </c>
      <c r="D14" s="22" t="s">
        <v>383</v>
      </c>
      <c r="E14" s="35" t="s">
        <v>384</v>
      </c>
      <c r="F14" s="22" t="s">
        <v>385</v>
      </c>
      <c r="G14" s="35" t="s">
        <v>386</v>
      </c>
      <c r="H14" s="22" t="s">
        <v>387</v>
      </c>
      <c r="I14" s="22" t="s">
        <v>388</v>
      </c>
      <c r="J14" s="35" t="s">
        <v>407</v>
      </c>
    </row>
    <row r="15" ht="18.75" customHeight="1" spans="1:10">
      <c r="A15" s="227" t="s">
        <v>358</v>
      </c>
      <c r="B15" s="22" t="s">
        <v>406</v>
      </c>
      <c r="C15" s="22" t="s">
        <v>382</v>
      </c>
      <c r="D15" s="22" t="s">
        <v>390</v>
      </c>
      <c r="E15" s="35" t="s">
        <v>408</v>
      </c>
      <c r="F15" s="22" t="s">
        <v>397</v>
      </c>
      <c r="G15" s="35" t="s">
        <v>392</v>
      </c>
      <c r="H15" s="22" t="s">
        <v>393</v>
      </c>
      <c r="I15" s="22" t="s">
        <v>409</v>
      </c>
      <c r="J15" s="35" t="s">
        <v>407</v>
      </c>
    </row>
    <row r="16" ht="18.75" customHeight="1" spans="1:10">
      <c r="A16" s="227" t="s">
        <v>358</v>
      </c>
      <c r="B16" s="22" t="s">
        <v>406</v>
      </c>
      <c r="C16" s="22" t="s">
        <v>382</v>
      </c>
      <c r="D16" s="22" t="s">
        <v>410</v>
      </c>
      <c r="E16" s="35" t="s">
        <v>411</v>
      </c>
      <c r="F16" s="22" t="s">
        <v>397</v>
      </c>
      <c r="G16" s="35" t="s">
        <v>412</v>
      </c>
      <c r="H16" s="22" t="s">
        <v>413</v>
      </c>
      <c r="I16" s="22" t="s">
        <v>409</v>
      </c>
      <c r="J16" s="35" t="s">
        <v>407</v>
      </c>
    </row>
    <row r="17" ht="18.75" customHeight="1" spans="1:10">
      <c r="A17" s="227" t="s">
        <v>358</v>
      </c>
      <c r="B17" s="22" t="s">
        <v>406</v>
      </c>
      <c r="C17" s="22" t="s">
        <v>394</v>
      </c>
      <c r="D17" s="22" t="s">
        <v>399</v>
      </c>
      <c r="E17" s="35" t="s">
        <v>400</v>
      </c>
      <c r="F17" s="22" t="s">
        <v>397</v>
      </c>
      <c r="G17" s="35" t="s">
        <v>401</v>
      </c>
      <c r="H17" s="22" t="s">
        <v>413</v>
      </c>
      <c r="I17" s="22" t="s">
        <v>409</v>
      </c>
      <c r="J17" s="35" t="s">
        <v>407</v>
      </c>
    </row>
    <row r="18" ht="18.75" customHeight="1" spans="1:10">
      <c r="A18" s="227" t="s">
        <v>358</v>
      </c>
      <c r="B18" s="22" t="s">
        <v>406</v>
      </c>
      <c r="C18" s="22" t="s">
        <v>402</v>
      </c>
      <c r="D18" s="22" t="s">
        <v>403</v>
      </c>
      <c r="E18" s="35" t="s">
        <v>404</v>
      </c>
      <c r="F18" s="22" t="s">
        <v>397</v>
      </c>
      <c r="G18" s="35" t="s">
        <v>414</v>
      </c>
      <c r="H18" s="22" t="s">
        <v>387</v>
      </c>
      <c r="I18" s="22" t="s">
        <v>388</v>
      </c>
      <c r="J18" s="35" t="s">
        <v>407</v>
      </c>
    </row>
    <row r="19" ht="18.75" customHeight="1" spans="1:10">
      <c r="A19" s="227" t="s">
        <v>360</v>
      </c>
      <c r="B19" s="22" t="s">
        <v>415</v>
      </c>
      <c r="C19" s="22" t="s">
        <v>382</v>
      </c>
      <c r="D19" s="22" t="s">
        <v>383</v>
      </c>
      <c r="E19" s="35" t="s">
        <v>384</v>
      </c>
      <c r="F19" s="22" t="s">
        <v>385</v>
      </c>
      <c r="G19" s="35" t="s">
        <v>416</v>
      </c>
      <c r="H19" s="22" t="s">
        <v>387</v>
      </c>
      <c r="I19" s="22" t="s">
        <v>388</v>
      </c>
      <c r="J19" s="35" t="s">
        <v>417</v>
      </c>
    </row>
    <row r="20" ht="18.75" customHeight="1" spans="1:10">
      <c r="A20" s="227" t="s">
        <v>360</v>
      </c>
      <c r="B20" s="22" t="s">
        <v>415</v>
      </c>
      <c r="C20" s="22" t="s">
        <v>382</v>
      </c>
      <c r="D20" s="22" t="s">
        <v>390</v>
      </c>
      <c r="E20" s="35" t="s">
        <v>391</v>
      </c>
      <c r="F20" s="22" t="s">
        <v>385</v>
      </c>
      <c r="G20" s="35" t="s">
        <v>392</v>
      </c>
      <c r="H20" s="22" t="s">
        <v>418</v>
      </c>
      <c r="I20" s="22" t="s">
        <v>409</v>
      </c>
      <c r="J20" s="35" t="s">
        <v>417</v>
      </c>
    </row>
    <row r="21" ht="18.75" customHeight="1" spans="1:10">
      <c r="A21" s="227" t="s">
        <v>360</v>
      </c>
      <c r="B21" s="22" t="s">
        <v>415</v>
      </c>
      <c r="C21" s="22" t="s">
        <v>382</v>
      </c>
      <c r="D21" s="22" t="s">
        <v>410</v>
      </c>
      <c r="E21" s="35" t="s">
        <v>411</v>
      </c>
      <c r="F21" s="22" t="s">
        <v>385</v>
      </c>
      <c r="G21" s="35" t="s">
        <v>419</v>
      </c>
      <c r="H21" s="22" t="s">
        <v>418</v>
      </c>
      <c r="I21" s="22" t="s">
        <v>409</v>
      </c>
      <c r="J21" s="35" t="s">
        <v>417</v>
      </c>
    </row>
    <row r="22" ht="18.75" customHeight="1" spans="1:10">
      <c r="A22" s="227" t="s">
        <v>360</v>
      </c>
      <c r="B22" s="22" t="s">
        <v>415</v>
      </c>
      <c r="C22" s="22" t="s">
        <v>394</v>
      </c>
      <c r="D22" s="22" t="s">
        <v>399</v>
      </c>
      <c r="E22" s="35" t="s">
        <v>400</v>
      </c>
      <c r="F22" s="22" t="s">
        <v>397</v>
      </c>
      <c r="G22" s="35" t="s">
        <v>401</v>
      </c>
      <c r="H22" s="22" t="s">
        <v>418</v>
      </c>
      <c r="I22" s="22" t="s">
        <v>409</v>
      </c>
      <c r="J22" s="35" t="s">
        <v>417</v>
      </c>
    </row>
    <row r="23" ht="18.75" customHeight="1" spans="1:10">
      <c r="A23" s="227" t="s">
        <v>360</v>
      </c>
      <c r="B23" s="22" t="s">
        <v>415</v>
      </c>
      <c r="C23" s="22" t="s">
        <v>402</v>
      </c>
      <c r="D23" s="22" t="s">
        <v>403</v>
      </c>
      <c r="E23" s="35" t="s">
        <v>404</v>
      </c>
      <c r="F23" s="22" t="s">
        <v>397</v>
      </c>
      <c r="G23" s="35" t="s">
        <v>405</v>
      </c>
      <c r="H23" s="22" t="s">
        <v>387</v>
      </c>
      <c r="I23" s="22" t="s">
        <v>388</v>
      </c>
      <c r="J23" s="35" t="s">
        <v>417</v>
      </c>
    </row>
    <row r="24" ht="18.75" customHeight="1" spans="1:10">
      <c r="A24" s="227" t="s">
        <v>354</v>
      </c>
      <c r="B24" s="22" t="s">
        <v>420</v>
      </c>
      <c r="C24" s="22" t="s">
        <v>382</v>
      </c>
      <c r="D24" s="22" t="s">
        <v>421</v>
      </c>
      <c r="E24" s="35" t="s">
        <v>422</v>
      </c>
      <c r="F24" s="22" t="s">
        <v>385</v>
      </c>
      <c r="G24" s="35" t="s">
        <v>423</v>
      </c>
      <c r="H24" s="22" t="s">
        <v>424</v>
      </c>
      <c r="I24" s="22" t="s">
        <v>409</v>
      </c>
      <c r="J24" s="35" t="s">
        <v>425</v>
      </c>
    </row>
    <row r="25" ht="18.75" customHeight="1" spans="1:10">
      <c r="A25" s="227" t="s">
        <v>354</v>
      </c>
      <c r="B25" s="22" t="s">
        <v>420</v>
      </c>
      <c r="C25" s="22" t="s">
        <v>382</v>
      </c>
      <c r="D25" s="22" t="s">
        <v>390</v>
      </c>
      <c r="E25" s="35" t="s">
        <v>426</v>
      </c>
      <c r="F25" s="22" t="s">
        <v>385</v>
      </c>
      <c r="G25" s="35" t="s">
        <v>392</v>
      </c>
      <c r="H25" s="22" t="s">
        <v>393</v>
      </c>
      <c r="I25" s="22" t="s">
        <v>409</v>
      </c>
      <c r="J25" s="35" t="s">
        <v>427</v>
      </c>
    </row>
    <row r="26" ht="18.75" customHeight="1" spans="1:10">
      <c r="A26" s="227" t="s">
        <v>354</v>
      </c>
      <c r="B26" s="22" t="s">
        <v>420</v>
      </c>
      <c r="C26" s="22" t="s">
        <v>394</v>
      </c>
      <c r="D26" s="22" t="s">
        <v>395</v>
      </c>
      <c r="E26" s="35" t="s">
        <v>428</v>
      </c>
      <c r="F26" s="22" t="s">
        <v>397</v>
      </c>
      <c r="G26" s="35" t="s">
        <v>398</v>
      </c>
      <c r="H26" s="22" t="s">
        <v>387</v>
      </c>
      <c r="I26" s="22" t="s">
        <v>388</v>
      </c>
      <c r="J26" s="35" t="s">
        <v>427</v>
      </c>
    </row>
    <row r="27" ht="18.75" customHeight="1" spans="1:10">
      <c r="A27" s="227" t="s">
        <v>354</v>
      </c>
      <c r="B27" s="22" t="s">
        <v>420</v>
      </c>
      <c r="C27" s="22" t="s">
        <v>394</v>
      </c>
      <c r="D27" s="22" t="s">
        <v>399</v>
      </c>
      <c r="E27" s="35" t="s">
        <v>429</v>
      </c>
      <c r="F27" s="22" t="s">
        <v>397</v>
      </c>
      <c r="G27" s="35" t="s">
        <v>401</v>
      </c>
      <c r="H27" s="22" t="s">
        <v>387</v>
      </c>
      <c r="I27" s="22" t="s">
        <v>388</v>
      </c>
      <c r="J27" s="35" t="s">
        <v>427</v>
      </c>
    </row>
    <row r="28" ht="18.75" customHeight="1" spans="1:10">
      <c r="A28" s="227" t="s">
        <v>354</v>
      </c>
      <c r="B28" s="22" t="s">
        <v>420</v>
      </c>
      <c r="C28" s="22" t="s">
        <v>402</v>
      </c>
      <c r="D28" s="22" t="s">
        <v>403</v>
      </c>
      <c r="E28" s="35" t="s">
        <v>404</v>
      </c>
      <c r="F28" s="22" t="s">
        <v>397</v>
      </c>
      <c r="G28" s="35" t="s">
        <v>430</v>
      </c>
      <c r="H28" s="22" t="s">
        <v>387</v>
      </c>
      <c r="I28" s="22" t="s">
        <v>388</v>
      </c>
      <c r="J28" s="35" t="s">
        <v>427</v>
      </c>
    </row>
    <row r="29" ht="18.75" customHeight="1" spans="1:10">
      <c r="A29" s="227" t="s">
        <v>356</v>
      </c>
      <c r="B29" s="22" t="s">
        <v>431</v>
      </c>
      <c r="C29" s="22" t="s">
        <v>382</v>
      </c>
      <c r="D29" s="22" t="s">
        <v>383</v>
      </c>
      <c r="E29" s="35" t="s">
        <v>432</v>
      </c>
      <c r="F29" s="22" t="s">
        <v>385</v>
      </c>
      <c r="G29" s="35" t="s">
        <v>386</v>
      </c>
      <c r="H29" s="22" t="s">
        <v>387</v>
      </c>
      <c r="I29" s="22" t="s">
        <v>409</v>
      </c>
      <c r="J29" s="35" t="s">
        <v>433</v>
      </c>
    </row>
    <row r="30" ht="18.75" customHeight="1" spans="1:10">
      <c r="A30" s="227" t="s">
        <v>356</v>
      </c>
      <c r="B30" s="22" t="s">
        <v>431</v>
      </c>
      <c r="C30" s="22" t="s">
        <v>382</v>
      </c>
      <c r="D30" s="22" t="s">
        <v>390</v>
      </c>
      <c r="E30" s="35" t="s">
        <v>426</v>
      </c>
      <c r="F30" s="22" t="s">
        <v>385</v>
      </c>
      <c r="G30" s="35" t="s">
        <v>392</v>
      </c>
      <c r="H30" s="22" t="s">
        <v>393</v>
      </c>
      <c r="I30" s="22" t="s">
        <v>388</v>
      </c>
      <c r="J30" s="35" t="s">
        <v>433</v>
      </c>
    </row>
    <row r="31" ht="18.75" customHeight="1" spans="1:10">
      <c r="A31" s="227" t="s">
        <v>356</v>
      </c>
      <c r="B31" s="22" t="s">
        <v>431</v>
      </c>
      <c r="C31" s="22" t="s">
        <v>394</v>
      </c>
      <c r="D31" s="22" t="s">
        <v>395</v>
      </c>
      <c r="E31" s="35" t="s">
        <v>396</v>
      </c>
      <c r="F31" s="22" t="s">
        <v>397</v>
      </c>
      <c r="G31" s="35" t="s">
        <v>398</v>
      </c>
      <c r="H31" s="22" t="s">
        <v>387</v>
      </c>
      <c r="I31" s="22" t="s">
        <v>388</v>
      </c>
      <c r="J31" s="35" t="s">
        <v>433</v>
      </c>
    </row>
    <row r="32" ht="18.75" customHeight="1" spans="1:10">
      <c r="A32" s="227" t="s">
        <v>356</v>
      </c>
      <c r="B32" s="22" t="s">
        <v>431</v>
      </c>
      <c r="C32" s="22" t="s">
        <v>394</v>
      </c>
      <c r="D32" s="22" t="s">
        <v>399</v>
      </c>
      <c r="E32" s="35" t="s">
        <v>400</v>
      </c>
      <c r="F32" s="22" t="s">
        <v>397</v>
      </c>
      <c r="G32" s="35" t="s">
        <v>401</v>
      </c>
      <c r="H32" s="22" t="s">
        <v>387</v>
      </c>
      <c r="I32" s="22" t="s">
        <v>388</v>
      </c>
      <c r="J32" s="35" t="s">
        <v>433</v>
      </c>
    </row>
    <row r="33" ht="18.75" customHeight="1" spans="1:10">
      <c r="A33" s="227" t="s">
        <v>356</v>
      </c>
      <c r="B33" s="22" t="s">
        <v>431</v>
      </c>
      <c r="C33" s="22" t="s">
        <v>402</v>
      </c>
      <c r="D33" s="22" t="s">
        <v>403</v>
      </c>
      <c r="E33" s="35" t="s">
        <v>404</v>
      </c>
      <c r="F33" s="22" t="s">
        <v>397</v>
      </c>
      <c r="G33" s="35" t="s">
        <v>430</v>
      </c>
      <c r="H33" s="22" t="s">
        <v>387</v>
      </c>
      <c r="I33" s="22" t="s">
        <v>388</v>
      </c>
      <c r="J33" s="35" t="s">
        <v>433</v>
      </c>
    </row>
    <row r="34" ht="18.75" customHeight="1" spans="1:10">
      <c r="A34" s="227" t="s">
        <v>362</v>
      </c>
      <c r="B34" s="22" t="s">
        <v>434</v>
      </c>
      <c r="C34" s="22" t="s">
        <v>382</v>
      </c>
      <c r="D34" s="22" t="s">
        <v>421</v>
      </c>
      <c r="E34" s="35" t="s">
        <v>435</v>
      </c>
      <c r="F34" s="22" t="s">
        <v>385</v>
      </c>
      <c r="G34" s="35" t="s">
        <v>423</v>
      </c>
      <c r="H34" s="22" t="s">
        <v>424</v>
      </c>
      <c r="I34" s="22" t="s">
        <v>409</v>
      </c>
      <c r="J34" s="35" t="s">
        <v>436</v>
      </c>
    </row>
    <row r="35" ht="18.75" customHeight="1" spans="1:10">
      <c r="A35" s="227" t="s">
        <v>362</v>
      </c>
      <c r="B35" s="22" t="s">
        <v>434</v>
      </c>
      <c r="C35" s="22" t="s">
        <v>382</v>
      </c>
      <c r="D35" s="22" t="s">
        <v>390</v>
      </c>
      <c r="E35" s="35" t="s">
        <v>437</v>
      </c>
      <c r="F35" s="22" t="s">
        <v>385</v>
      </c>
      <c r="G35" s="35" t="s">
        <v>392</v>
      </c>
      <c r="H35" s="22" t="s">
        <v>387</v>
      </c>
      <c r="I35" s="22" t="s">
        <v>388</v>
      </c>
      <c r="J35" s="35" t="s">
        <v>436</v>
      </c>
    </row>
    <row r="36" ht="18.75" customHeight="1" spans="1:10">
      <c r="A36" s="227" t="s">
        <v>362</v>
      </c>
      <c r="B36" s="22" t="s">
        <v>434</v>
      </c>
      <c r="C36" s="22" t="s">
        <v>394</v>
      </c>
      <c r="D36" s="22" t="s">
        <v>395</v>
      </c>
      <c r="E36" s="35" t="s">
        <v>438</v>
      </c>
      <c r="F36" s="22" t="s">
        <v>397</v>
      </c>
      <c r="G36" s="35" t="s">
        <v>398</v>
      </c>
      <c r="H36" s="22" t="s">
        <v>387</v>
      </c>
      <c r="I36" s="22" t="s">
        <v>388</v>
      </c>
      <c r="J36" s="35" t="s">
        <v>436</v>
      </c>
    </row>
    <row r="37" ht="18.75" customHeight="1" spans="1:10">
      <c r="A37" s="227" t="s">
        <v>362</v>
      </c>
      <c r="B37" s="22" t="s">
        <v>434</v>
      </c>
      <c r="C37" s="22" t="s">
        <v>394</v>
      </c>
      <c r="D37" s="22" t="s">
        <v>399</v>
      </c>
      <c r="E37" s="35" t="s">
        <v>429</v>
      </c>
      <c r="F37" s="22" t="s">
        <v>385</v>
      </c>
      <c r="G37" s="35" t="s">
        <v>401</v>
      </c>
      <c r="H37" s="22" t="s">
        <v>387</v>
      </c>
      <c r="I37" s="22" t="s">
        <v>388</v>
      </c>
      <c r="J37" s="35" t="s">
        <v>436</v>
      </c>
    </row>
    <row r="38" ht="18.75" customHeight="1" spans="1:10">
      <c r="A38" s="227" t="s">
        <v>362</v>
      </c>
      <c r="B38" s="22" t="s">
        <v>434</v>
      </c>
      <c r="C38" s="22" t="s">
        <v>402</v>
      </c>
      <c r="D38" s="22" t="s">
        <v>403</v>
      </c>
      <c r="E38" s="35" t="s">
        <v>439</v>
      </c>
      <c r="F38" s="22" t="s">
        <v>397</v>
      </c>
      <c r="G38" s="35" t="s">
        <v>430</v>
      </c>
      <c r="H38" s="22" t="s">
        <v>387</v>
      </c>
      <c r="I38" s="22" t="s">
        <v>409</v>
      </c>
      <c r="J38" s="35" t="s">
        <v>436</v>
      </c>
    </row>
    <row r="39" ht="18.75" customHeight="1" spans="1:10">
      <c r="A39" s="227" t="s">
        <v>368</v>
      </c>
      <c r="B39" s="22" t="s">
        <v>368</v>
      </c>
      <c r="C39" s="22" t="s">
        <v>382</v>
      </c>
      <c r="D39" s="22" t="s">
        <v>383</v>
      </c>
      <c r="E39" s="35" t="s">
        <v>384</v>
      </c>
      <c r="F39" s="22" t="s">
        <v>385</v>
      </c>
      <c r="G39" s="35" t="s">
        <v>386</v>
      </c>
      <c r="H39" s="22" t="s">
        <v>387</v>
      </c>
      <c r="I39" s="22" t="s">
        <v>388</v>
      </c>
      <c r="J39" s="35" t="s">
        <v>407</v>
      </c>
    </row>
    <row r="40" ht="18.75" customHeight="1" spans="1:10">
      <c r="A40" s="227" t="s">
        <v>368</v>
      </c>
      <c r="B40" s="22" t="s">
        <v>368</v>
      </c>
      <c r="C40" s="22" t="s">
        <v>382</v>
      </c>
      <c r="D40" s="22" t="s">
        <v>390</v>
      </c>
      <c r="E40" s="35" t="s">
        <v>408</v>
      </c>
      <c r="F40" s="22" t="s">
        <v>385</v>
      </c>
      <c r="G40" s="35" t="s">
        <v>392</v>
      </c>
      <c r="H40" s="22" t="s">
        <v>393</v>
      </c>
      <c r="I40" s="22" t="s">
        <v>409</v>
      </c>
      <c r="J40" s="35" t="s">
        <v>407</v>
      </c>
    </row>
    <row r="41" ht="18.75" customHeight="1" spans="1:10">
      <c r="A41" s="227" t="s">
        <v>368</v>
      </c>
      <c r="B41" s="22" t="s">
        <v>368</v>
      </c>
      <c r="C41" s="22" t="s">
        <v>394</v>
      </c>
      <c r="D41" s="22" t="s">
        <v>395</v>
      </c>
      <c r="E41" s="35" t="s">
        <v>396</v>
      </c>
      <c r="F41" s="22" t="s">
        <v>385</v>
      </c>
      <c r="G41" s="35" t="s">
        <v>398</v>
      </c>
      <c r="H41" s="22" t="s">
        <v>393</v>
      </c>
      <c r="I41" s="22" t="s">
        <v>388</v>
      </c>
      <c r="J41" s="35" t="s">
        <v>407</v>
      </c>
    </row>
    <row r="42" ht="18.75" customHeight="1" spans="1:10">
      <c r="A42" s="227" t="s">
        <v>368</v>
      </c>
      <c r="B42" s="22" t="s">
        <v>368</v>
      </c>
      <c r="C42" s="22" t="s">
        <v>394</v>
      </c>
      <c r="D42" s="22" t="s">
        <v>399</v>
      </c>
      <c r="E42" s="35" t="s">
        <v>400</v>
      </c>
      <c r="F42" s="22" t="s">
        <v>385</v>
      </c>
      <c r="G42" s="35" t="s">
        <v>401</v>
      </c>
      <c r="H42" s="22" t="s">
        <v>393</v>
      </c>
      <c r="I42" s="22" t="s">
        <v>388</v>
      </c>
      <c r="J42" s="35" t="s">
        <v>407</v>
      </c>
    </row>
    <row r="43" ht="18.75" customHeight="1" spans="1:10">
      <c r="A43" s="227" t="s">
        <v>368</v>
      </c>
      <c r="B43" s="22" t="s">
        <v>368</v>
      </c>
      <c r="C43" s="22" t="s">
        <v>402</v>
      </c>
      <c r="D43" s="22" t="s">
        <v>403</v>
      </c>
      <c r="E43" s="35" t="s">
        <v>404</v>
      </c>
      <c r="F43" s="22" t="s">
        <v>385</v>
      </c>
      <c r="G43" s="35" t="s">
        <v>405</v>
      </c>
      <c r="H43" s="22" t="s">
        <v>387</v>
      </c>
      <c r="I43" s="22" t="s">
        <v>388</v>
      </c>
      <c r="J43" s="35" t="s">
        <v>407</v>
      </c>
    </row>
  </sheetData>
  <mergeCells count="16">
    <mergeCell ref="A3:J3"/>
    <mergeCell ref="A4:H4"/>
    <mergeCell ref="A9:A13"/>
    <mergeCell ref="A14:A18"/>
    <mergeCell ref="A19:A23"/>
    <mergeCell ref="A24:A28"/>
    <mergeCell ref="A29:A33"/>
    <mergeCell ref="A34:A38"/>
    <mergeCell ref="A39:A43"/>
    <mergeCell ref="B9:B13"/>
    <mergeCell ref="B14:B18"/>
    <mergeCell ref="B19:B23"/>
    <mergeCell ref="B24:B28"/>
    <mergeCell ref="B29:B33"/>
    <mergeCell ref="B34:B38"/>
    <mergeCell ref="B39:B43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中央和省、市转移支付补助项目支出预算表11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罗小妞</cp:lastModifiedBy>
  <dcterms:created xsi:type="dcterms:W3CDTF">2025-03-14T02:44:00Z</dcterms:created>
  <dcterms:modified xsi:type="dcterms:W3CDTF">2025-03-17T01:36:41Z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6C6F015342624C029DDA5FD5A1C29D1F_12</vt:lpwstr>
  </property>
</Properties>
</file>