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<sst xmlns="http://schemas.openxmlformats.org/spreadsheetml/2006/main" count="887" uniqueCount="415">
  <si>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</si>
  <si>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</si>
  <si>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</si>
  <si>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</si>
  <si>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</si>
  <si>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</si>
  <si>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</si>
  <si>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</si>
  <si>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</si>
  <si>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</si>
  <si>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</si>
  <si>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</si>
  <si>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</si>
  <si>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</si>
  <si>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</si>
  <si>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</si>
  <si>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</si>
  <si>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</si>
  <si>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</si>
  <si>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</si>
  <si>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</si>
  <si>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</si>
  <si>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</si>
  <si>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</si>
  <si>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</si>
  <si>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</si>
  <si>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</si>
  <si>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</si>
  <si>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</si>
  <si>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</si>
  <si>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</si>
  <si>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</si>
  <si>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</si>
  <si>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</si>
  <si>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</si>
  <si>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</si>
  <si>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</si>
  <si>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</si>
  <si>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</si>
  <si>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</si>
  <si>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</si>
  <si>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</si>
  <si>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</si>
  <si>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</si>
  <si>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</si>
  <si>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</si>
  <si>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</si>
  <si>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</si>
  <si>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</si>
  <si>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</si>
  <si>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</si>
  <si>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</si>
  <si>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</si>
  <si>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</si>
  <si>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</si>
  <si>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</si>
  <si>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</si>
  <si>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</si>
  <si>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</si>
  <si>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</si>
  <si>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</si>
  <si>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</si>
  <si>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</si>
  <si>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</si>
  <si>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</si>
  <si>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</si>
  <si>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</si>
  <si>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</si>
  <si>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</si>
  <si>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</si>
  <si>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</si>
  <si>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双江拉祜族佤族布朗族傣族自治县红十字会</t>
  </si>
  <si>
    <t>预算01-3表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</si>
  <si>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</si>
  <si>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</si>
  <si>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</si>
  <si>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</si>
  <si>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</si>
  <si>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</si>
  <si>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</si>
  <si>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</si>
  <si>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</si>
  <si>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</si>
  <si>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</si>
  <si>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</si>
  <si>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</si>
  <si>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</si>
  <si>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</si>
  <si>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</si>
  <si>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</si>
  <si>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</si>
  <si>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</si>
  <si>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</si>
  <si>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</si>
  <si>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2081199</t>
  </si>
  <si>
    <t>其他残疾人事业支出</t>
  </si>
  <si>
    <t>20816</t>
  </si>
  <si>
    <t>红十字事业</t>
  </si>
  <si>
    <t>2081601</t>
  </si>
  <si>
    <t>行政运行</t>
  </si>
  <si>
    <t>2081699</t>
  </si>
  <si>
    <t>其他红十字事业支出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</si>
  <si>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</si>
  <si>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</si>
  <si>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</si>
  <si>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</si>
  <si>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</si>
  <si>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</si>
  <si>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</si>
  <si>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</si>
  <si>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</si>
  <si>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</si>
  <si>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</si>
  <si>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</si>
  <si>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</si>
  <si>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</si>
  <si>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</si>
  <si>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</si>
  <si>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</si>
  <si>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</si>
  <si>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</si>
  <si>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</si>
  <si>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</si>
  <si>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</si>
  <si>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</si>
  <si>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</si>
  <si>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</si>
  <si>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</si>
  <si>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</si>
  <si>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</si>
  <si>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</si>
  <si>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</si>
  <si>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</si>
  <si>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</si>
  <si>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</si>
  <si>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</si>
  <si>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</si>
  <si>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</si>
  <si>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</si>
  <si>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</si>
  <si>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</si>
  <si>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</si>
  <si>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</si>
  <si>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</si>
  <si>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</si>
  <si>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</si>
  <si>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</si>
  <si>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</si>
  <si>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</si>
  <si>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</si>
  <si>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</si>
  <si>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</si>
  <si>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</si>
  <si>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</si>
  <si>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</si>
  <si>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</si>
  <si>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</si>
  <si>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</si>
  <si>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</si>
  <si>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</si>
  <si>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</si>
  <si>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</si>
  <si>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</si>
  <si>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</si>
  <si>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</si>
  <si>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</si>
  <si>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</si>
  <si>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</si>
  <si>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</si>
  <si>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</si>
  <si>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</si>
  <si>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</si>
  <si>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</si>
  <si>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</si>
  <si>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</si>
  <si>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</si>
  <si>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</si>
  <si>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</si>
  <si>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</si>
  <si>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</si>
  <si>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</si>
  <si>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</si>
  <si>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</si>
  <si>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</si>
  <si>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</si>
  <si>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</si>
  <si>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</si>
  <si>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</si>
  <si>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</si>
  <si>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</si>
  <si>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</si>
  <si>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</si>
  <si>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</si>
  <si>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</si>
  <si>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</si>
  <si>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</si>
  <si>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</si>
  <si>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</si>
  <si>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</si>
  <si>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</si>
  <si>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</si>
  <si>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530925231100001154900</t>
  </si>
  <si>
    <t>行政人员工资支出</t>
  </si>
  <si>
    <t>30101</t>
  </si>
  <si>
    <t>基本工资</t>
  </si>
  <si>
    <t>30102</t>
  </si>
  <si>
    <t>津贴补贴</t>
  </si>
  <si>
    <t>530925231100001423702</t>
  </si>
  <si>
    <t>绩效考核奖励（2017年提高标准部分）</t>
  </si>
  <si>
    <t>30103</t>
  </si>
  <si>
    <t>奖金</t>
  </si>
  <si>
    <t>530925221100000454109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</si>
  <si>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</si>
  <si>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</si>
  <si>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</si>
  <si>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</si>
  <si>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</si>
  <si>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</si>
  <si>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</si>
  <si>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</si>
  <si>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</si>
  <si>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</si>
  <si>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</si>
  <si>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530925221100000454110</t>
  </si>
  <si>
    <t>30113</t>
  </si>
  <si>
    <t>530925231100001434932</t>
  </si>
  <si>
    <t>编制外长聘人员支出</t>
  </si>
  <si>
    <t>30199</t>
  </si>
  <si>
    <t>其他工资福利支出</t>
  </si>
  <si>
    <t>530925221100000454111</t>
  </si>
  <si>
    <t>30217</t>
  </si>
  <si>
    <t>530925221100000454114</t>
  </si>
  <si>
    <t>一般公用经费</t>
  </si>
  <si>
    <t>30239</t>
  </si>
  <si>
    <t>其他交通费用</t>
  </si>
  <si>
    <t>30299</t>
  </si>
  <si>
    <t>其他商品和服务支出</t>
  </si>
  <si>
    <t>530925221100000454112</t>
  </si>
  <si>
    <t>工会经费</t>
  </si>
  <si>
    <t>30228</t>
  </si>
  <si>
    <t>530925231100001154887</t>
  </si>
  <si>
    <t>行政人员公务交通补贴</t>
  </si>
  <si>
    <t>530925251100003760670</t>
  </si>
  <si>
    <t>残疾人就业保障金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</si>
  <si>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</si>
  <si>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</si>
  <si>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</si>
  <si>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</si>
  <si>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</si>
  <si>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</si>
  <si>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</si>
  <si>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“五进”工作专项经费</t>
  </si>
  <si>
    <t>专项业务类</t>
  </si>
  <si>
    <t>530925221100000455458</t>
  </si>
  <si>
    <t>30201</t>
  </si>
  <si>
    <t>办公费</t>
  </si>
  <si>
    <t>部分救灾物资购买专项资金</t>
  </si>
  <si>
    <t>民生类</t>
  </si>
  <si>
    <t>530925221100000455465</t>
  </si>
  <si>
    <t>30306</t>
  </si>
  <si>
    <t>救济费</t>
  </si>
  <si>
    <t>困难救助专项资金</t>
  </si>
  <si>
    <t>530925221100000455424</t>
  </si>
  <si>
    <t>卫生救护培训专项经费</t>
  </si>
  <si>
    <t>530925221100000455445</t>
  </si>
  <si>
    <t>30216</t>
  </si>
  <si>
    <t>培训费</t>
  </si>
  <si>
    <t>30226</t>
  </si>
  <si>
    <t>劳务费</t>
  </si>
  <si>
    <t>行政运行专项经费</t>
  </si>
  <si>
    <t>530925221100000455477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</si>
  <si>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</si>
  <si>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</si>
  <si>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</si>
  <si>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</si>
  <si>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</si>
  <si>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</si>
  <si>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</si>
  <si>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</si>
  <si>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</si>
  <si>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</si>
  <si>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</si>
  <si>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计划用于红会知识、防灾减灾知识、禁毒防艾、无偿献血、造血干细胞捐献、人体器官捐献、应急救护知识宣传及乡村振兴相关工作等进学校、进社区、进农村、进机关、进企业；加强红会基层组织发展；建立志愿服务队和应急救援队，发展志愿者等。</t>
  </si>
  <si>
    <t>产出指标</t>
  </si>
  <si>
    <t>数量指标</t>
  </si>
  <si>
    <t>开展“五进”宣传工作期数</t>
  </si>
  <si>
    <t>&gt;=</t>
  </si>
  <si>
    <t>20</t>
  </si>
  <si>
    <t>次</t>
  </si>
  <si>
    <t>定量指标</t>
  </si>
  <si>
    <t>反映开展红会知识、防灾减灾知识、禁毒防艾、无偿献血、造血干细胞捐献、人体器官捐献、应急救护知识等工作宣传进学校、进社区、进农村、进机关、进企业的期数。</t>
  </si>
  <si>
    <t>效益指标</t>
  </si>
  <si>
    <t>社会效益</t>
  </si>
  <si>
    <t>相关知识的知晓率</t>
  </si>
  <si>
    <t>90</t>
  </si>
  <si>
    <t>%</t>
  </si>
  <si>
    <t>定性指标</t>
  </si>
  <si>
    <t>反映群众对红会知识、防灾减灾知识、禁毒防艾、无偿献血、造血干细胞捐献、人体器官捐献、应急救护知识等工作的知晓率。</t>
  </si>
  <si>
    <t>提升群众自救互救能力</t>
  </si>
  <si>
    <t>反映在突发事件中自救互救能力。</t>
  </si>
  <si>
    <t>满意度指标</t>
  </si>
  <si>
    <t>服务对象满意度</t>
  </si>
  <si>
    <t>受益对象的满意度</t>
  </si>
  <si>
    <t>95</t>
  </si>
  <si>
    <t>反映受益对象的满意情况。</t>
  </si>
  <si>
    <t>计划采购备灾救灾物资：棉被、帐篷、被服、饮用水、粮食类、药品类等储备物资，预计15万元。</t>
  </si>
  <si>
    <t>救灾物资购买储备数量</t>
  </si>
  <si>
    <t>批次</t>
  </si>
  <si>
    <t>反映采购部分救灾物资批次。</t>
  </si>
  <si>
    <t>质量指标</t>
  </si>
  <si>
    <t>物资质量合格率</t>
  </si>
  <si>
    <t>=</t>
  </si>
  <si>
    <t>100</t>
  </si>
  <si>
    <t>反映所采购物资的质量 。</t>
  </si>
  <si>
    <t>时效指标</t>
  </si>
  <si>
    <t>物资发放及时率</t>
  </si>
  <si>
    <t>反映灾害来临时单位及时发放物资的情况。</t>
  </si>
  <si>
    <t>覆盖灾区最困难人员</t>
  </si>
  <si>
    <t>70</t>
  </si>
  <si>
    <t>反映物资覆盖灾区最困难人员的情况。</t>
  </si>
  <si>
    <t>被救助对象满意度</t>
  </si>
  <si>
    <t>反映被救助对象的满意程度。</t>
  </si>
  <si>
    <t>计划采购大米食用油人道救助困难群众1000户，预计10万元；器官捐献者家庭人道救助13户，预计1.3万元；因病因学其他困难等困难家庭人道救助，预计8.7万元。</t>
  </si>
  <si>
    <t>人道救助对象数（户）</t>
  </si>
  <si>
    <t>1000</t>
  </si>
  <si>
    <t>户</t>
  </si>
  <si>
    <t>反映开展博爱送万家活动、器官捐献者家庭、因病因学等困难家庭人道救助对象数。</t>
  </si>
  <si>
    <t>计划采购大米食用油</t>
  </si>
  <si>
    <t>份</t>
  </si>
  <si>
    <t>反映开展博爱送万家活动采购大米、食用油份数。</t>
  </si>
  <si>
    <t>经济效益</t>
  </si>
  <si>
    <t>被救助对象救助标准</t>
  </si>
  <si>
    <t>&lt;=</t>
  </si>
  <si>
    <t>3000</t>
  </si>
  <si>
    <t>元</t>
  </si>
  <si>
    <t>反映救助标准</t>
  </si>
  <si>
    <t>生活状况改善</t>
  </si>
  <si>
    <t>80</t>
  </si>
  <si>
    <t>反映救助促进受助对象生活状况的改善情况。</t>
  </si>
  <si>
    <t>救助对象满意度</t>
  </si>
  <si>
    <t>反映获救助对象的满意程度。
救助对象满意度=调查中满意和较满意的获救助人员数/调查总人数*100%</t>
  </si>
  <si>
    <t>2025年打印复印费、报刊杂志征订费、办公耗材购置、电信公司网络服务费、移动公司政务网云OA办公费、日常办公用品、办公设备购置及财务委托咨询费等支出，预计10万元。</t>
  </si>
  <si>
    <t>经费保障</t>
  </si>
  <si>
    <t>万元</t>
  </si>
  <si>
    <t>反映红十字会各项工作事务高效有效运行 。</t>
  </si>
  <si>
    <t>确保2023年红十字会各项工作事务运行</t>
  </si>
  <si>
    <t>项目完成时间</t>
  </si>
  <si>
    <t>年</t>
  </si>
  <si>
    <t>红十字会工作的开展，充分发挥党和政府在人道领域联系群众的桥梁和纽带作用。</t>
  </si>
  <si>
    <t>反映红十字会在人道领域的作用。</t>
  </si>
  <si>
    <t>群众对红十字会工作的满意度</t>
  </si>
  <si>
    <t>反映群众对红十字会工作的满意度。</t>
  </si>
  <si>
    <t>计划开展应急救护培训12000人次。培训相关材料（培训资料、呼吸膜、三角巾、绷带、救护证IC卡、色带等）采购，预计5万元；培训相关设备（台式电脑1台、便携式计算机1台、自动体外除颤器模拟机1台、办公桌5套、档案柜4个）采购，预计3万元；师资费（外聘师资、1名临时工4名公益性岗位人员全年工资及五险一金），预计10万元；志愿者保险费、培训物资运输费等其他培训相关费用，预计2万元。</t>
  </si>
  <si>
    <t>组织培训期数</t>
  </si>
  <si>
    <t>30</t>
  </si>
  <si>
    <t>反映开展卫生救护知识培训的期数。</t>
  </si>
  <si>
    <t>培训参加人次</t>
  </si>
  <si>
    <t>12000</t>
  </si>
  <si>
    <t>人次</t>
  </si>
  <si>
    <t>反映开展卫生救护知识培训的人次。</t>
  </si>
  <si>
    <t>发证培训人员合格率</t>
  </si>
  <si>
    <t>反映开展发证卫生救护知识培训的质量。
培训人员合格率=（合格的学员数量/培训总学员数量）*100%。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</si>
  <si>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</si>
  <si>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</si>
  <si>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预算06表</t>
  </si>
  <si>
    <t>本年政府性基金预算支出</t>
  </si>
  <si>
    <t>说明：本年度无政府性基金预算，故此表为空表。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</si>
  <si>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</si>
  <si>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</si>
  <si>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</si>
  <si>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</si>
  <si>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</si>
  <si>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</si>
  <si>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</si>
  <si>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</si>
  <si>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</si>
  <si>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</si>
  <si>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</t>
  </si>
  <si>
    <t>张</t>
  </si>
  <si>
    <t>档案柜</t>
  </si>
  <si>
    <t>其他柜类</t>
  </si>
  <si>
    <t>个</t>
  </si>
  <si>
    <t>投影仪</t>
  </si>
  <si>
    <t>台</t>
  </si>
  <si>
    <t>复印纸</t>
  </si>
  <si>
    <t>箱</t>
  </si>
  <si>
    <t>台式计算机</t>
  </si>
  <si>
    <t>预算08表</t>
  </si>
  <si>
    <t>政府购买服务项目</t>
  </si>
  <si>
    <t>政府购买服务目录</t>
  </si>
  <si>
    <t>政府性基金</t>
  </si>
  <si>
    <t>说明：本年度无政府购买服务预算，故此表为空表。</t>
  </si>
  <si>
    <t>预算09-1表</t>
  </si>
  <si>
    <t>单位名称（项目）</t>
  </si>
  <si>
    <t>地区</t>
  </si>
  <si>
    <t>-</t>
  </si>
  <si>
    <t>说明：本年度无县对下转移支付预算，故此表为空表。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</si>
  <si>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</si>
  <si>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</si>
  <si>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</si>
  <si>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</si>
  <si>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</si>
  <si>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</si>
  <si>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</si>
  <si>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</si>
  <si>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</si>
  <si>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说明：本年度无新增资产配置预算，故此表为空表。</t>
  </si>
  <si>
    <t>预算11表</t>
  </si>
  <si>
    <t>上级补助</t>
  </si>
  <si>
    <t>说明：本年度无转移支付补助项目支出预算，故此表为空表。</t>
  </si>
  <si>
    <t>预算12表</t>
  </si>
  <si>
    <t>项目级次</t>
  </si>
  <si>
    <t>311 专项业务类</t>
  </si>
  <si>
    <t>本级</t>
  </si>
  <si>
    <t>312 民生类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</si>
</sst>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1">
    <font>
      <sz val="11"/>
      <color theme="1"/>
      <name val="宋体"/>
      <charset val="134"/>
      <scheme val="minor"/>
    </font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name val="宋体"/>
      <charset val="1"/>
    </font>
    <font>
      <sz val="11.25"/>
      <color rgb="FF000000"/>
      <name val="宋体"/>
      <charset val="134"/>
    </font>
    <font>
      <sz val="9"/>
      <name val="宋体"/>
      <charset val="1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20">
    <xf numFmtId="0" fontId="0" fillId="0" borderId="0" xfId="0" applyFont="1" applyBorder="1"/>
    <xf numFmtId="0" fontId="1" fillId="0" borderId="0" xfId="0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78" fontId="8" fillId="0" borderId="7" xfId="52" applyFont="1" applyProtection="1">
      <alignment horizontal="right" vertical="center"/>
      <protection locked="0"/>
    </xf>
    <xf numFmtId="49" fontId="8" fillId="0" borderId="7" xfId="53" applyFo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top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11" fillId="0" borderId="0" xfId="57" applyFont="1" applyFill="1" applyBorder="1" applyAlignment="1" applyProtection="1"/>
    <xf numFmtId="0" fontId="5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vertical="top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top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7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right" wrapText="1"/>
    </xf>
    <xf numFmtId="0" fontId="9" fillId="0" borderId="0" xfId="0" applyFont="1" applyFill="1" applyAlignment="1" applyProtection="1">
      <alignment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left" vertical="center" wrapText="1" indent="1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right"/>
      <protection locked="0"/>
    </xf>
    <xf numFmtId="49" fontId="17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</xf>
    <xf numFmtId="49" fontId="11" fillId="0" borderId="0" xfId="57" applyNumberFormat="1" applyFont="1" applyFill="1" applyBorder="1" applyAlignment="1" applyProtection="1"/>
    <xf numFmtId="3" fontId="12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2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top"/>
    </xf>
    <xf numFmtId="3" fontId="7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3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 wrapText="1"/>
    </xf>
    <xf numFmtId="0" fontId="19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horizontal="right" vertical="center" wrapText="1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178" fontId="10" fillId="0" borderId="7" xfId="52" applyFont="1">
      <alignment horizontal="right" vertical="center"/>
    </xf>
    <xf numFmtId="178" fontId="10" fillId="0" borderId="7" xfId="52" applyFont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vertical="top"/>
      <protection locked="0"/>
    </xf>
    <xf numFmtId="178" fontId="8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178" fontId="25" fillId="0" borderId="7" xfId="52" applyFont="1" applyProtection="1">
      <alignment horizontal="right" vertical="center"/>
      <protection locked="0"/>
    </xf>
    <xf numFmtId="0" fontId="26" fillId="0" borderId="0" xfId="0" applyFont="1" applyFill="1" applyAlignment="1" applyProtection="1">
      <alignment vertical="top"/>
    </xf>
    <xf numFmtId="0" fontId="2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2"/>
      <protection locked="0"/>
    </xf>
    <xf numFmtId="0" fontId="8" fillId="0" borderId="7" xfId="0" applyFont="1" applyFill="1" applyBorder="1" applyAlignment="1" applyProtection="1">
      <alignment horizontal="left" vertical="center" indent="2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28" fillId="0" borderId="0" xfId="0" applyFont="1" applyFill="1" applyAlignment="1" applyProtection="1"/>
    <xf numFmtId="0" fontId="29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 vertical="top"/>
    </xf>
    <xf numFmtId="0" fontId="31" fillId="0" borderId="0" xfId="0" applyFont="1" applyFill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 quotePrefix="1">
      <alignment horizontal="left" vertical="center" indent="1"/>
    </xf>
    <xf numFmtId="0" fontId="8" fillId="0" borderId="7" xfId="0" applyFont="1" applyFill="1" applyBorder="1" applyAlignment="1" applyProtection="1" quotePrefix="1">
      <alignment horizontal="left" vertical="center" indent="2"/>
      <protection locked="0"/>
    </xf>
    <xf numFmtId="0" fontId="8" fillId="0" borderId="7" xfId="0" applyFont="1" applyFill="1" applyBorder="1" applyAlignment="1" applyProtection="1" quotePrefix="1">
      <alignment horizontal="left" vertical="center" indent="2"/>
    </xf>
    <xf numFmtId="0" fontId="5" fillId="0" borderId="7" xfId="0" applyFont="1" applyFill="1" applyBorder="1" applyAlignment="1" applyProtection="1" quotePrefix="1">
      <alignment horizontal="left" vertical="center" wrapText="1" indent="2"/>
    </xf>
    <xf numFmtId="0" fontId="5" fillId="0" borderId="6" xfId="0" applyFont="1" applyFill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abSelected="1" workbookViewId="0">
      <pane ySplit="1" topLeftCell="A2" activePane="bottomLeft" state="frozen"/>
      <selection/>
      <selection pane="bottomLeft" activeCell="B17" sqref="B17"/>
    </sheetView>
  </sheetViews>
  <sheetFormatPr defaultColWidth="8" defaultRowHeight="12" customHeight="1" outlineLevelCol="3"/>
  <cols>
    <col min="1" max="1" width="27.875" style="1" customWidth="1"/>
    <col min="2" max="2" width="31.125" style="1" customWidth="1"/>
    <col min="3" max="3" width="32" style="1" customWidth="1"/>
    <col min="4" max="4" width="29.625" style="1" customWidth="1"/>
    <col min="5" max="16384" width="8" style="1"/>
  </cols>
  <sheetData>
    <row r="1" s="1" customFormat="1" ht="15" customHeight="1" spans="4:4">
      <c r="D1" s="35" t="s">
        <v>0</v>
      </c>
    </row>
    <row r="2" s="1" customFormat="1" ht="36" customHeight="1" spans="1:4">
      <c r="A2" s="5" t="str">
        <f>"2025"&amp;"年部门财务收支预算总表"</f>
        <v>2025年部门财务收支预算总表</v>
      </c>
      <c r="B2" s="210"/>
      <c r="C2" s="210"/>
      <c r="D2" s="210"/>
    </row>
    <row r="3" s="1" customFormat="1" ht="18.75" customHeight="1" spans="1:4">
      <c r="A3" s="37" t="str">
        <f>"单位名称："&amp;"双江拉祜族佤族布朗族傣族自治县红十字会"</f>
        <v>单位名称：双江拉祜族佤族布朗族傣族自治县红十字会</v>
      </c>
      <c r="B3" s="211"/>
      <c r="C3" s="211"/>
      <c r="D3" s="35" t="s">
        <v>1</v>
      </c>
    </row>
    <row r="4" s="1" customFormat="1" ht="18.75" customHeight="1" spans="1:4">
      <c r="A4" s="12" t="s">
        <v>2</v>
      </c>
      <c r="B4" s="14"/>
      <c r="C4" s="12" t="s">
        <v>3</v>
      </c>
      <c r="D4" s="14"/>
    </row>
    <row r="5" s="1" customFormat="1" ht="18.75" customHeight="1" spans="1:4">
      <c r="A5" s="27" t="s">
        <v>4</v>
      </c>
      <c r="B5" s="27" t="str">
        <f>"2025"&amp;"年预算数"</f>
        <v>2025年预算数</v>
      </c>
      <c r="C5" s="27" t="s">
        <v>5</v>
      </c>
      <c r="D5" s="27" t="str">
        <f>"2025"&amp;"年预算数"</f>
        <v>2025年预算数</v>
      </c>
    </row>
    <row r="6" s="1" customFormat="1" ht="18.75" customHeight="1" spans="1:4">
      <c r="A6" s="29"/>
      <c r="B6" s="29"/>
      <c r="C6" s="29"/>
      <c r="D6" s="29"/>
    </row>
    <row r="7" s="1" customFormat="1" ht="18.75" customHeight="1" spans="1:4">
      <c r="A7" s="175" t="s">
        <v>6</v>
      </c>
      <c r="B7" s="24">
        <v>1784492.5</v>
      </c>
      <c r="C7" s="175" t="s">
        <v>7</v>
      </c>
      <c r="D7" s="24"/>
    </row>
    <row r="8" s="1" customFormat="1" ht="18.75" customHeight="1" spans="1:4">
      <c r="A8" s="175" t="s">
        <v>8</v>
      </c>
      <c r="B8" s="24"/>
      <c r="C8" s="175" t="s">
        <v>9</v>
      </c>
      <c r="D8" s="24"/>
    </row>
    <row r="9" s="1" customFormat="1" ht="18.75" customHeight="1" spans="1:4">
      <c r="A9" s="175" t="s">
        <v>10</v>
      </c>
      <c r="B9" s="24"/>
      <c r="C9" s="175" t="s">
        <v>11</v>
      </c>
      <c r="D9" s="24"/>
    </row>
    <row r="10" s="1" customFormat="1" ht="18.75" customHeight="1" spans="1:4">
      <c r="A10" s="175" t="s">
        <v>12</v>
      </c>
      <c r="B10" s="24"/>
      <c r="C10" s="175" t="s">
        <v>13</v>
      </c>
      <c r="D10" s="24"/>
    </row>
    <row r="11" s="1" customFormat="1" ht="18.75" customHeight="1" spans="1:4">
      <c r="A11" s="22" t="s">
        <v>14</v>
      </c>
      <c r="B11" s="24"/>
      <c r="C11" s="212" t="s">
        <v>15</v>
      </c>
      <c r="D11" s="24"/>
    </row>
    <row r="12" s="1" customFormat="1" ht="18.75" customHeight="1" spans="1:4">
      <c r="A12" s="213" t="s">
        <v>16</v>
      </c>
      <c r="B12" s="24"/>
      <c r="C12" s="214" t="s">
        <v>17</v>
      </c>
      <c r="D12" s="24"/>
    </row>
    <row r="13" s="1" customFormat="1" ht="18.75" customHeight="1" spans="1:4">
      <c r="A13" s="213" t="s">
        <v>18</v>
      </c>
      <c r="B13" s="24"/>
      <c r="C13" s="214" t="s">
        <v>19</v>
      </c>
      <c r="D13" s="24"/>
    </row>
    <row r="14" s="1" customFormat="1" ht="18.75" customHeight="1" spans="1:4">
      <c r="A14" s="213" t="s">
        <v>20</v>
      </c>
      <c r="B14" s="24"/>
      <c r="C14" s="214" t="s">
        <v>21</v>
      </c>
      <c r="D14" s="24">
        <v>1659737.1</v>
      </c>
    </row>
    <row r="15" s="1" customFormat="1" ht="18.75" customHeight="1" spans="1:4">
      <c r="A15" s="213" t="s">
        <v>22</v>
      </c>
      <c r="B15" s="24"/>
      <c r="C15" s="214" t="s">
        <v>23</v>
      </c>
      <c r="D15" s="24">
        <v>42942.52</v>
      </c>
    </row>
    <row r="16" s="1" customFormat="1" ht="18.75" customHeight="1" spans="1:4">
      <c r="A16" s="213" t="s">
        <v>24</v>
      </c>
      <c r="B16" s="24"/>
      <c r="C16" s="213" t="s">
        <v>25</v>
      </c>
      <c r="D16" s="24"/>
    </row>
    <row r="17" s="1" customFormat="1" ht="18.75" customHeight="1" spans="1:4">
      <c r="A17" s="213" t="s">
        <v>26</v>
      </c>
      <c r="B17" s="24"/>
      <c r="C17" s="213" t="s">
        <v>27</v>
      </c>
      <c r="D17" s="24"/>
    </row>
    <row r="18" s="1" customFormat="1" ht="18.75" customHeight="1" spans="1:4">
      <c r="A18" s="215" t="s">
        <v>26</v>
      </c>
      <c r="B18" s="24"/>
      <c r="C18" s="214" t="s">
        <v>28</v>
      </c>
      <c r="D18" s="24"/>
    </row>
    <row r="19" s="1" customFormat="1" ht="18.75" customHeight="1" spans="1:4">
      <c r="A19" s="215" t="s">
        <v>26</v>
      </c>
      <c r="B19" s="24"/>
      <c r="C19" s="214" t="s">
        <v>29</v>
      </c>
      <c r="D19" s="24"/>
    </row>
    <row r="20" s="1" customFormat="1" ht="18.75" customHeight="1" spans="1:4">
      <c r="A20" s="215" t="s">
        <v>26</v>
      </c>
      <c r="B20" s="24"/>
      <c r="C20" s="214" t="s">
        <v>30</v>
      </c>
      <c r="D20" s="24"/>
    </row>
    <row r="21" s="1" customFormat="1" ht="18.75" customHeight="1" spans="1:4">
      <c r="A21" s="215" t="s">
        <v>26</v>
      </c>
      <c r="B21" s="24"/>
      <c r="C21" s="214" t="s">
        <v>31</v>
      </c>
      <c r="D21" s="24"/>
    </row>
    <row r="22" s="1" customFormat="1" ht="18.75" customHeight="1" spans="1:4">
      <c r="A22" s="215" t="s">
        <v>26</v>
      </c>
      <c r="B22" s="24"/>
      <c r="C22" s="214" t="s">
        <v>32</v>
      </c>
      <c r="D22" s="24"/>
    </row>
    <row r="23" s="1" customFormat="1" ht="18.75" customHeight="1" spans="1:4">
      <c r="A23" s="215" t="s">
        <v>26</v>
      </c>
      <c r="B23" s="24"/>
      <c r="C23" s="214" t="s">
        <v>33</v>
      </c>
      <c r="D23" s="24"/>
    </row>
    <row r="24" s="1" customFormat="1" ht="18.75" customHeight="1" spans="1:4">
      <c r="A24" s="215" t="s">
        <v>26</v>
      </c>
      <c r="B24" s="24"/>
      <c r="C24" s="214" t="s">
        <v>34</v>
      </c>
      <c r="D24" s="24"/>
    </row>
    <row r="25" s="1" customFormat="1" ht="18.75" customHeight="1" spans="1:4">
      <c r="A25" s="215" t="s">
        <v>26</v>
      </c>
      <c r="B25" s="24"/>
      <c r="C25" s="214" t="s">
        <v>35</v>
      </c>
      <c r="D25" s="24">
        <v>81812.88</v>
      </c>
    </row>
    <row r="26" s="1" customFormat="1" ht="18.75" customHeight="1" spans="1:4">
      <c r="A26" s="215" t="s">
        <v>26</v>
      </c>
      <c r="B26" s="24"/>
      <c r="C26" s="214" t="s">
        <v>36</v>
      </c>
      <c r="D26" s="24"/>
    </row>
    <row r="27" s="1" customFormat="1" ht="18.75" customHeight="1" spans="1:4">
      <c r="A27" s="215" t="s">
        <v>26</v>
      </c>
      <c r="B27" s="24"/>
      <c r="C27" s="214" t="s">
        <v>37</v>
      </c>
      <c r="D27" s="24"/>
    </row>
    <row r="28" s="1" customFormat="1" ht="18.75" customHeight="1" spans="1:4">
      <c r="A28" s="215" t="s">
        <v>26</v>
      </c>
      <c r="B28" s="24"/>
      <c r="C28" s="214" t="s">
        <v>38</v>
      </c>
      <c r="D28" s="24"/>
    </row>
    <row r="29" s="1" customFormat="1" ht="18.75" customHeight="1" spans="1:4">
      <c r="A29" s="215" t="s">
        <v>26</v>
      </c>
      <c r="B29" s="24"/>
      <c r="C29" s="214" t="s">
        <v>39</v>
      </c>
      <c r="D29" s="24"/>
    </row>
    <row r="30" s="1" customFormat="1" ht="18.75" customHeight="1" spans="1:4">
      <c r="A30" s="216" t="s">
        <v>26</v>
      </c>
      <c r="B30" s="24"/>
      <c r="C30" s="213" t="s">
        <v>40</v>
      </c>
      <c r="D30" s="24"/>
    </row>
    <row r="31" s="1" customFormat="1" ht="18.75" customHeight="1" spans="1:4">
      <c r="A31" s="216" t="s">
        <v>26</v>
      </c>
      <c r="B31" s="24"/>
      <c r="C31" s="213" t="s">
        <v>41</v>
      </c>
      <c r="D31" s="24"/>
    </row>
    <row r="32" s="1" customFormat="1" ht="18.75" customHeight="1" spans="1:4">
      <c r="A32" s="216" t="s">
        <v>26</v>
      </c>
      <c r="B32" s="24"/>
      <c r="C32" s="213" t="s">
        <v>42</v>
      </c>
      <c r="D32" s="24"/>
    </row>
    <row r="33" s="1" customFormat="1" ht="18.75" customHeight="1" spans="1:4">
      <c r="A33" s="217"/>
      <c r="B33" s="176"/>
      <c r="C33" s="213" t="s">
        <v>43</v>
      </c>
      <c r="D33" s="174"/>
    </row>
    <row r="34" s="1" customFormat="1" ht="18.75" customHeight="1" spans="1:4">
      <c r="A34" s="217" t="s">
        <v>44</v>
      </c>
      <c r="B34" s="176">
        <f>SUM(B7:B11)</f>
        <v>1784492.5</v>
      </c>
      <c r="C34" s="171" t="s">
        <v>45</v>
      </c>
      <c r="D34" s="176">
        <v>1784492.5</v>
      </c>
    </row>
    <row r="35" s="1" customFormat="1" ht="18.75" customHeight="1" spans="1:4">
      <c r="A35" s="218" t="s">
        <v>46</v>
      </c>
      <c r="B35" s="24"/>
      <c r="C35" s="175" t="s">
        <v>47</v>
      </c>
      <c r="D35" s="24"/>
    </row>
    <row r="36" s="1" customFormat="1" ht="18.75" customHeight="1" spans="1:4">
      <c r="A36" s="218" t="s">
        <v>48</v>
      </c>
      <c r="B36" s="24"/>
      <c r="C36" s="175" t="s">
        <v>48</v>
      </c>
      <c r="D36" s="24"/>
    </row>
    <row r="37" s="1" customFormat="1" ht="18.75" customHeight="1" spans="1:4">
      <c r="A37" s="218" t="s">
        <v>49</v>
      </c>
      <c r="B37" s="24">
        <f>B35-B36</f>
        <v>0</v>
      </c>
      <c r="C37" s="175" t="s">
        <v>50</v>
      </c>
      <c r="D37" s="24"/>
    </row>
    <row r="38" s="1" customFormat="1" ht="18.75" customHeight="1" spans="1:4">
      <c r="A38" s="219" t="s">
        <v>51</v>
      </c>
      <c r="B38" s="176">
        <f>B34+B35</f>
        <v>1784492.5</v>
      </c>
      <c r="C38" s="171" t="s">
        <v>52</v>
      </c>
      <c r="D38" s="176">
        <f>D34+D35</f>
        <v>1784492.5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5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8" defaultRowHeight="14.25" customHeight="1" outlineLevelCol="5"/>
  <cols>
    <col min="1" max="1" width="28.125" style="1" customWidth="1"/>
    <col min="2" max="2" width="14.75" style="1" customWidth="1"/>
    <col min="3" max="3" width="46.875" style="1" customWidth="1"/>
    <col min="4" max="6" width="25" style="1" customWidth="1"/>
    <col min="7" max="16384" width="8" style="1"/>
  </cols>
  <sheetData>
    <row r="1" s="1" customFormat="1" ht="15.75" customHeight="1" spans="1:6">
      <c r="A1" s="102">
        <v>1</v>
      </c>
      <c r="B1" s="103">
        <v>0</v>
      </c>
      <c r="C1" s="102">
        <v>1</v>
      </c>
      <c r="D1" s="104"/>
      <c r="E1" s="104"/>
      <c r="F1" s="35" t="s">
        <v>364</v>
      </c>
    </row>
    <row r="2" s="1" customFormat="1" ht="36.75" customHeight="1" spans="1:6">
      <c r="A2" s="105" t="str">
        <f>"2025"&amp;"年部门政府性基金预算支出预算表"</f>
        <v>2025年部门政府性基金预算支出预算表</v>
      </c>
      <c r="B2" s="106"/>
      <c r="C2" s="107"/>
      <c r="D2" s="108"/>
      <c r="E2" s="108"/>
      <c r="F2" s="108"/>
    </row>
    <row r="3" s="1" customFormat="1" ht="18.75" customHeight="1" spans="1:6">
      <c r="A3" s="7" t="str">
        <f>"单位名称："&amp;"双江拉祜族佤族布朗族傣族自治县红十字会"</f>
        <v>单位名称：双江拉祜族佤族布朗族傣族自治县红十字会</v>
      </c>
      <c r="B3" s="7"/>
      <c r="C3" s="102"/>
      <c r="D3" s="104"/>
      <c r="E3" s="104"/>
      <c r="F3" s="35" t="s">
        <v>1</v>
      </c>
    </row>
    <row r="4" s="1" customFormat="1" ht="18.75" customHeight="1" spans="1:6">
      <c r="A4" s="109" t="s">
        <v>185</v>
      </c>
      <c r="B4" s="110" t="s">
        <v>73</v>
      </c>
      <c r="C4" s="111" t="s">
        <v>74</v>
      </c>
      <c r="D4" s="13" t="s">
        <v>365</v>
      </c>
      <c r="E4" s="13"/>
      <c r="F4" s="14"/>
    </row>
    <row r="5" s="1" customFormat="1" ht="18.75" customHeight="1" spans="1:6">
      <c r="A5" s="112"/>
      <c r="B5" s="113"/>
      <c r="C5" s="114"/>
      <c r="D5" s="96" t="s">
        <v>56</v>
      </c>
      <c r="E5" s="96" t="s">
        <v>77</v>
      </c>
      <c r="F5" s="96" t="s">
        <v>78</v>
      </c>
    </row>
    <row r="6" s="1" customFormat="1" ht="18.75" customHeight="1" spans="1:6">
      <c r="A6" s="115">
        <v>1</v>
      </c>
      <c r="B6" s="116" t="s">
        <v>166</v>
      </c>
      <c r="C6" s="117">
        <v>3</v>
      </c>
      <c r="D6" s="118">
        <v>4</v>
      </c>
      <c r="E6" s="118">
        <v>5</v>
      </c>
      <c r="F6" s="118">
        <v>6</v>
      </c>
    </row>
    <row r="7" s="1" customFormat="1" ht="18.75" customHeight="1" spans="1:6">
      <c r="A7" s="119"/>
      <c r="B7" s="84"/>
      <c r="C7" s="84"/>
      <c r="D7" s="24"/>
      <c r="E7" s="24"/>
      <c r="F7" s="24"/>
    </row>
    <row r="8" s="1" customFormat="1" ht="18.75" customHeight="1" spans="1:6">
      <c r="A8" s="119"/>
      <c r="B8" s="84"/>
      <c r="C8" s="84"/>
      <c r="D8" s="24"/>
      <c r="E8" s="24"/>
      <c r="F8" s="24"/>
    </row>
    <row r="9" s="1" customFormat="1" ht="18.75" customHeight="1" spans="1:6">
      <c r="A9" s="120" t="s">
        <v>56</v>
      </c>
      <c r="B9" s="121"/>
      <c r="C9" s="26"/>
      <c r="D9" s="24"/>
      <c r="E9" s="24"/>
      <c r="F9" s="24"/>
    </row>
    <row r="10" s="34" customFormat="1" customHeight="1" spans="1:2">
      <c r="A10" s="34" t="s">
        <v>366</v>
      </c>
      <c r="B10" s="122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view="pageBreakPreview" zoomScaleNormal="100" workbookViewId="0">
      <pane ySplit="1" topLeftCell="A2" activePane="bottomLeft" state="frozen"/>
      <selection/>
      <selection pane="bottomLeft" activeCell="D13" sqref="D13"/>
    </sheetView>
  </sheetViews>
  <sheetFormatPr defaultColWidth="8" defaultRowHeight="14.25" customHeight="1"/>
  <cols>
    <col min="1" max="1" width="34.25" style="1" customWidth="1"/>
    <col min="2" max="2" width="19" style="1" customWidth="1"/>
    <col min="3" max="3" width="30.875" style="1" customWidth="1"/>
    <col min="4" max="4" width="6.75" style="1" customWidth="1"/>
    <col min="5" max="5" width="9" style="1" customWidth="1"/>
    <col min="6" max="17" width="14.5" style="1" customWidth="1"/>
    <col min="18" max="16384" width="8" style="1"/>
  </cols>
  <sheetData>
    <row r="1" s="1" customFormat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33"/>
      <c r="P1" s="33"/>
      <c r="Q1" s="35" t="s">
        <v>367</v>
      </c>
    </row>
    <row r="2" s="1" customFormat="1" ht="35.25" customHeight="1" spans="1:17">
      <c r="A2" s="3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71"/>
      <c r="L2" s="6"/>
      <c r="M2" s="6"/>
      <c r="N2" s="6"/>
      <c r="O2" s="71"/>
      <c r="P2" s="71"/>
      <c r="Q2" s="6"/>
    </row>
    <row r="3" s="1" customFormat="1" ht="18.75" customHeight="1" spans="1:17">
      <c r="A3" s="37" t="str">
        <f>"单位名称："&amp;"双江拉祜族佤族布朗族傣族自治县红十字会"</f>
        <v>单位名称：双江拉祜族佤族布朗族傣族自治县红十字会</v>
      </c>
      <c r="B3" s="9"/>
      <c r="C3" s="9"/>
      <c r="D3" s="9"/>
      <c r="E3" s="9"/>
      <c r="F3" s="9"/>
      <c r="G3" s="9"/>
      <c r="H3" s="9"/>
      <c r="I3" s="9"/>
      <c r="J3" s="9"/>
      <c r="O3" s="89"/>
      <c r="P3" s="89"/>
      <c r="Q3" s="35" t="s">
        <v>172</v>
      </c>
    </row>
    <row r="4" s="1" customFormat="1" ht="18.75" customHeight="1" spans="1:17">
      <c r="A4" s="11" t="s">
        <v>368</v>
      </c>
      <c r="B4" s="74" t="s">
        <v>369</v>
      </c>
      <c r="C4" s="74" t="s">
        <v>370</v>
      </c>
      <c r="D4" s="74" t="s">
        <v>371</v>
      </c>
      <c r="E4" s="74" t="s">
        <v>372</v>
      </c>
      <c r="F4" s="74" t="s">
        <v>373</v>
      </c>
      <c r="G4" s="41" t="s">
        <v>192</v>
      </c>
      <c r="H4" s="41"/>
      <c r="I4" s="41"/>
      <c r="J4" s="41"/>
      <c r="K4" s="76"/>
      <c r="L4" s="41"/>
      <c r="M4" s="41"/>
      <c r="N4" s="41"/>
      <c r="O4" s="91"/>
      <c r="P4" s="76"/>
      <c r="Q4" s="42"/>
    </row>
    <row r="5" s="1" customFormat="1" ht="18.75" customHeight="1" spans="1:17">
      <c r="A5" s="16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374</v>
      </c>
      <c r="J5" s="77" t="s">
        <v>375</v>
      </c>
      <c r="K5" s="99" t="s">
        <v>376</v>
      </c>
      <c r="L5" s="92" t="s">
        <v>76</v>
      </c>
      <c r="M5" s="92"/>
      <c r="N5" s="92"/>
      <c r="O5" s="100"/>
      <c r="P5" s="101"/>
      <c r="Q5" s="79"/>
    </row>
    <row r="6" s="1" customFormat="1" ht="27" customHeight="1" spans="1:17">
      <c r="A6" s="18"/>
      <c r="B6" s="79"/>
      <c r="C6" s="79"/>
      <c r="D6" s="79"/>
      <c r="E6" s="79"/>
      <c r="F6" s="79"/>
      <c r="G6" s="79"/>
      <c r="H6" s="79"/>
      <c r="I6" s="79"/>
      <c r="J6" s="79"/>
      <c r="K6" s="80"/>
      <c r="L6" s="79" t="s">
        <v>58</v>
      </c>
      <c r="M6" s="79" t="s">
        <v>65</v>
      </c>
      <c r="N6" s="79" t="s">
        <v>200</v>
      </c>
      <c r="O6" s="95" t="s">
        <v>67</v>
      </c>
      <c r="P6" s="80" t="s">
        <v>68</v>
      </c>
      <c r="Q6" s="79" t="s">
        <v>69</v>
      </c>
    </row>
    <row r="7" s="1" customFormat="1" ht="18.75" customHeight="1" spans="1:17">
      <c r="A7" s="29">
        <v>1</v>
      </c>
      <c r="B7" s="96">
        <v>2</v>
      </c>
      <c r="C7" s="96">
        <v>3</v>
      </c>
      <c r="D7" s="29">
        <v>4</v>
      </c>
      <c r="E7" s="96">
        <v>5</v>
      </c>
      <c r="F7" s="96">
        <v>6</v>
      </c>
      <c r="G7" s="29">
        <v>7</v>
      </c>
      <c r="H7" s="96">
        <v>8</v>
      </c>
      <c r="I7" s="96">
        <v>9</v>
      </c>
      <c r="J7" s="29">
        <v>10</v>
      </c>
      <c r="K7" s="96">
        <v>11</v>
      </c>
      <c r="L7" s="96">
        <v>12</v>
      </c>
      <c r="M7" s="29">
        <v>13</v>
      </c>
      <c r="N7" s="96">
        <v>14</v>
      </c>
      <c r="O7" s="96">
        <v>15</v>
      </c>
      <c r="P7" s="29">
        <v>16</v>
      </c>
      <c r="Q7" s="96">
        <v>17</v>
      </c>
    </row>
    <row r="8" s="1" customFormat="1" ht="18.75" customHeight="1" spans="1:17">
      <c r="A8" s="82" t="s">
        <v>71</v>
      </c>
      <c r="B8" s="83"/>
      <c r="C8" s="83"/>
      <c r="D8" s="83"/>
      <c r="E8" s="97"/>
      <c r="F8" s="24">
        <v>35750</v>
      </c>
      <c r="G8" s="24">
        <v>35750</v>
      </c>
      <c r="H8" s="24">
        <v>35750</v>
      </c>
      <c r="I8" s="24"/>
      <c r="J8" s="24"/>
      <c r="K8" s="24"/>
      <c r="L8" s="24"/>
      <c r="M8" s="24"/>
      <c r="N8" s="24"/>
      <c r="O8" s="24"/>
      <c r="P8" s="24"/>
      <c r="Q8" s="24"/>
    </row>
    <row r="9" s="1" customFormat="1" ht="18.75" customHeight="1" spans="1:17">
      <c r="A9" s="224" t="s">
        <v>263</v>
      </c>
      <c r="B9" s="83" t="s">
        <v>377</v>
      </c>
      <c r="C9" s="83" t="s">
        <v>377</v>
      </c>
      <c r="D9" s="83" t="s">
        <v>378</v>
      </c>
      <c r="E9" s="97">
        <v>5</v>
      </c>
      <c r="F9" s="24">
        <v>6250</v>
      </c>
      <c r="G9" s="24">
        <v>6250</v>
      </c>
      <c r="H9" s="24">
        <v>6250</v>
      </c>
      <c r="I9" s="24"/>
      <c r="J9" s="24"/>
      <c r="K9" s="24"/>
      <c r="L9" s="24"/>
      <c r="M9" s="24"/>
      <c r="N9" s="24"/>
      <c r="O9" s="24"/>
      <c r="P9" s="24"/>
      <c r="Q9" s="24"/>
    </row>
    <row r="10" s="1" customFormat="1" ht="18.75" customHeight="1" spans="1:17">
      <c r="A10" s="224" t="s">
        <v>263</v>
      </c>
      <c r="B10" s="83" t="s">
        <v>379</v>
      </c>
      <c r="C10" s="83" t="s">
        <v>380</v>
      </c>
      <c r="D10" s="83" t="s">
        <v>381</v>
      </c>
      <c r="E10" s="97">
        <v>6</v>
      </c>
      <c r="F10" s="24">
        <v>5100</v>
      </c>
      <c r="G10" s="24">
        <v>5100</v>
      </c>
      <c r="H10" s="24">
        <v>5100</v>
      </c>
      <c r="I10" s="24"/>
      <c r="J10" s="24"/>
      <c r="K10" s="24"/>
      <c r="L10" s="24"/>
      <c r="M10" s="24"/>
      <c r="N10" s="24"/>
      <c r="O10" s="24"/>
      <c r="P10" s="24"/>
      <c r="Q10" s="24"/>
    </row>
    <row r="11" s="1" customFormat="1" ht="18.75" customHeight="1" spans="1:17">
      <c r="A11" s="224" t="s">
        <v>263</v>
      </c>
      <c r="B11" s="83" t="s">
        <v>382</v>
      </c>
      <c r="C11" s="83" t="s">
        <v>382</v>
      </c>
      <c r="D11" s="83" t="s">
        <v>383</v>
      </c>
      <c r="E11" s="97">
        <v>1</v>
      </c>
      <c r="F11" s="24">
        <v>10000</v>
      </c>
      <c r="G11" s="24">
        <v>10000</v>
      </c>
      <c r="H11" s="24">
        <v>10000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s="1" customFormat="1" ht="18.75" customHeight="1" spans="1:17">
      <c r="A12" s="224" t="s">
        <v>269</v>
      </c>
      <c r="B12" s="83" t="s">
        <v>384</v>
      </c>
      <c r="C12" s="83" t="s">
        <v>384</v>
      </c>
      <c r="D12" s="83" t="s">
        <v>385</v>
      </c>
      <c r="E12" s="97">
        <v>30</v>
      </c>
      <c r="F12" s="24">
        <v>5400</v>
      </c>
      <c r="G12" s="24">
        <v>5400</v>
      </c>
      <c r="H12" s="24">
        <v>5400</v>
      </c>
      <c r="I12" s="24"/>
      <c r="J12" s="24"/>
      <c r="K12" s="24"/>
      <c r="L12" s="24"/>
      <c r="M12" s="24"/>
      <c r="N12" s="24"/>
      <c r="O12" s="24"/>
      <c r="P12" s="24"/>
      <c r="Q12" s="24"/>
    </row>
    <row r="13" s="1" customFormat="1" ht="18.75" customHeight="1" spans="1:17">
      <c r="A13" s="224" t="s">
        <v>269</v>
      </c>
      <c r="B13" s="83" t="s">
        <v>386</v>
      </c>
      <c r="C13" s="83" t="s">
        <v>386</v>
      </c>
      <c r="D13" s="83" t="s">
        <v>383</v>
      </c>
      <c r="E13" s="97">
        <v>1</v>
      </c>
      <c r="F13" s="24">
        <v>9000</v>
      </c>
      <c r="G13" s="24">
        <v>9000</v>
      </c>
      <c r="H13" s="24">
        <v>9000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s="1" customFormat="1" ht="18.75" customHeight="1" spans="1:17">
      <c r="A14" s="85" t="s">
        <v>56</v>
      </c>
      <c r="B14" s="26"/>
      <c r="C14" s="26"/>
      <c r="D14" s="26"/>
      <c r="E14" s="26"/>
      <c r="F14" s="24">
        <v>35750</v>
      </c>
      <c r="G14" s="24">
        <v>35750</v>
      </c>
      <c r="H14" s="24">
        <v>35750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" defaultRowHeight="14.25" customHeight="1"/>
  <cols>
    <col min="1" max="1" width="27.5" style="1" customWidth="1"/>
    <col min="2" max="3" width="19.125" style="1" customWidth="1"/>
    <col min="4" max="14" width="16.625" style="1" customWidth="1"/>
    <col min="15" max="16384" width="8" style="1"/>
  </cols>
  <sheetData>
    <row r="1" s="1" customFormat="1" ht="13.5" customHeight="1" spans="1:14">
      <c r="A1" s="67"/>
      <c r="B1" s="67"/>
      <c r="C1" s="68"/>
      <c r="D1" s="67"/>
      <c r="E1" s="67"/>
      <c r="F1" s="67"/>
      <c r="G1" s="67"/>
      <c r="H1" s="69"/>
      <c r="I1" s="62"/>
      <c r="J1" s="62"/>
      <c r="K1" s="62"/>
      <c r="L1" s="33"/>
      <c r="M1" s="87"/>
      <c r="N1" s="88" t="s">
        <v>387</v>
      </c>
    </row>
    <row r="2" s="1" customFormat="1" ht="34.5" customHeight="1" spans="1:14">
      <c r="A2" s="36" t="str">
        <f>"2025"&amp;"年部门政府购买服务预算表"</f>
        <v>2025年部门政府购买服务预算表</v>
      </c>
      <c r="B2" s="70"/>
      <c r="C2" s="71"/>
      <c r="D2" s="70"/>
      <c r="E2" s="70"/>
      <c r="F2" s="70"/>
      <c r="G2" s="70"/>
      <c r="H2" s="72"/>
      <c r="I2" s="70"/>
      <c r="J2" s="70"/>
      <c r="K2" s="70"/>
      <c r="L2" s="71"/>
      <c r="M2" s="72"/>
      <c r="N2" s="70"/>
    </row>
    <row r="3" s="1" customFormat="1" ht="18.75" customHeight="1" spans="1:14">
      <c r="A3" s="59" t="str">
        <f>"单位名称："&amp;"双江拉祜族佤族布朗族傣族自治县红十字会"</f>
        <v>单位名称：双江拉祜族佤族布朗族傣族自治县红十字会</v>
      </c>
      <c r="B3" s="60"/>
      <c r="C3" s="73"/>
      <c r="D3" s="60"/>
      <c r="E3" s="60"/>
      <c r="F3" s="60"/>
      <c r="G3" s="60"/>
      <c r="H3" s="69"/>
      <c r="I3" s="62"/>
      <c r="J3" s="62"/>
      <c r="K3" s="62"/>
      <c r="L3" s="89"/>
      <c r="M3" s="90"/>
      <c r="N3" s="88" t="s">
        <v>172</v>
      </c>
    </row>
    <row r="4" s="1" customFormat="1" ht="18.75" customHeight="1" spans="1:14">
      <c r="A4" s="11" t="s">
        <v>368</v>
      </c>
      <c r="B4" s="74" t="s">
        <v>388</v>
      </c>
      <c r="C4" s="75" t="s">
        <v>389</v>
      </c>
      <c r="D4" s="41" t="s">
        <v>192</v>
      </c>
      <c r="E4" s="41"/>
      <c r="F4" s="41"/>
      <c r="G4" s="41"/>
      <c r="H4" s="76"/>
      <c r="I4" s="41"/>
      <c r="J4" s="41"/>
      <c r="K4" s="41"/>
      <c r="L4" s="91"/>
      <c r="M4" s="76"/>
      <c r="N4" s="42"/>
    </row>
    <row r="5" s="1" customFormat="1" ht="18.75" customHeight="1" spans="1:14">
      <c r="A5" s="16"/>
      <c r="B5" s="77"/>
      <c r="C5" s="78"/>
      <c r="D5" s="77" t="s">
        <v>56</v>
      </c>
      <c r="E5" s="77" t="s">
        <v>59</v>
      </c>
      <c r="F5" s="77" t="s">
        <v>390</v>
      </c>
      <c r="G5" s="77" t="s">
        <v>375</v>
      </c>
      <c r="H5" s="78" t="s">
        <v>376</v>
      </c>
      <c r="I5" s="92" t="s">
        <v>76</v>
      </c>
      <c r="J5" s="92"/>
      <c r="K5" s="92"/>
      <c r="L5" s="93"/>
      <c r="M5" s="94"/>
      <c r="N5" s="79"/>
    </row>
    <row r="6" s="1" customFormat="1" ht="27" customHeight="1" spans="1:14">
      <c r="A6" s="18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200</v>
      </c>
      <c r="L6" s="95" t="s">
        <v>67</v>
      </c>
      <c r="M6" s="80" t="s">
        <v>68</v>
      </c>
      <c r="N6" s="79" t="s">
        <v>69</v>
      </c>
    </row>
    <row r="7" s="1" customFormat="1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s="1" customFormat="1" ht="18.75" customHeight="1" spans="1:14">
      <c r="A8" s="82"/>
      <c r="B8" s="83"/>
      <c r="C8" s="8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="1" customFormat="1" ht="18.75" customHeight="1" spans="1:14">
      <c r="A10" s="85" t="s">
        <v>56</v>
      </c>
      <c r="B10" s="26"/>
      <c r="C10" s="8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="50" customFormat="1" customHeight="1" spans="1:18">
      <c r="A11" s="34" t="s">
        <v>391</v>
      </c>
      <c r="B11" s="34"/>
      <c r="G11" s="34"/>
      <c r="H11" s="34"/>
      <c r="I11" s="34"/>
      <c r="J11" s="34"/>
      <c r="K11" s="34"/>
      <c r="M11" s="34"/>
      <c r="N11" s="34"/>
      <c r="O11" s="34"/>
      <c r="R11" s="34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I7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8" defaultRowHeight="14.25" customHeight="1" outlineLevelRow="6"/>
  <cols>
    <col min="1" max="1" width="33" style="1" customWidth="1"/>
    <col min="2" max="4" width="20" style="1" customWidth="1"/>
    <col min="5" max="8" width="18.25" style="1" customWidth="1"/>
    <col min="9" max="16384" width="8" style="1"/>
  </cols>
  <sheetData>
    <row r="1" s="1" customFormat="1" ht="13.5" customHeight="1" spans="1:8">
      <c r="A1" s="3"/>
      <c r="B1" s="3"/>
      <c r="C1" s="3"/>
      <c r="D1" s="57"/>
      <c r="H1" s="33" t="s">
        <v>392</v>
      </c>
    </row>
    <row r="2" s="1" customFormat="1" ht="27.75" customHeight="1" spans="1:8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6"/>
      <c r="H2" s="6"/>
    </row>
    <row r="3" s="1" customFormat="1" ht="18.75" customHeight="1" spans="1:8">
      <c r="A3" s="59" t="str">
        <f>"单位名称："&amp;"双江拉祜族佤族布朗族傣族自治县红十字会"</f>
        <v>单位名称：双江拉祜族佤族布朗族傣族自治县红十字会</v>
      </c>
      <c r="B3" s="60"/>
      <c r="C3" s="60"/>
      <c r="D3" s="61"/>
      <c r="E3" s="62"/>
      <c r="F3" s="62"/>
      <c r="G3" s="62"/>
      <c r="H3" s="33" t="s">
        <v>172</v>
      </c>
    </row>
    <row r="4" s="1" customFormat="1" ht="18.75" customHeight="1" spans="1:8">
      <c r="A4" s="27" t="s">
        <v>393</v>
      </c>
      <c r="B4" s="12" t="s">
        <v>192</v>
      </c>
      <c r="C4" s="13"/>
      <c r="D4" s="13"/>
      <c r="E4" s="12" t="s">
        <v>394</v>
      </c>
      <c r="F4" s="13"/>
      <c r="G4" s="13"/>
      <c r="H4" s="14"/>
    </row>
    <row r="5" s="1" customFormat="1" ht="18.75" customHeight="1" spans="1:8">
      <c r="A5" s="29"/>
      <c r="B5" s="28" t="s">
        <v>56</v>
      </c>
      <c r="C5" s="11" t="s">
        <v>59</v>
      </c>
      <c r="D5" s="63" t="s">
        <v>390</v>
      </c>
      <c r="E5" s="64" t="s">
        <v>395</v>
      </c>
      <c r="F5" s="64" t="s">
        <v>395</v>
      </c>
      <c r="G5" s="64" t="s">
        <v>395</v>
      </c>
      <c r="H5" s="65" t="s">
        <v>395</v>
      </c>
    </row>
    <row r="6" s="1" customFormat="1" ht="18.75" customHeight="1" spans="1:8">
      <c r="A6" s="64">
        <v>1</v>
      </c>
      <c r="B6" s="64">
        <v>2</v>
      </c>
      <c r="C6" s="64">
        <v>3</v>
      </c>
      <c r="D6" s="66">
        <v>4</v>
      </c>
      <c r="E6" s="64">
        <v>5</v>
      </c>
      <c r="F6" s="64">
        <v>6</v>
      </c>
      <c r="G6" s="64">
        <v>7</v>
      </c>
      <c r="H6" s="64">
        <v>8</v>
      </c>
    </row>
    <row r="7" s="50" customFormat="1" ht="22" customHeight="1" spans="1:9">
      <c r="A7" s="34" t="s">
        <v>396</v>
      </c>
      <c r="B7" s="34"/>
      <c r="C7" s="34"/>
      <c r="D7" s="34"/>
      <c r="E7" s="34"/>
      <c r="F7" s="34"/>
      <c r="G7" s="34"/>
      <c r="H7" s="34"/>
      <c r="I7" s="34"/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pageSetup paperSize="9" scale="31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J6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" defaultRowHeight="12" customHeight="1" outlineLevelRow="5"/>
  <cols>
    <col min="1" max="1" width="30" style="1" customWidth="1"/>
    <col min="2" max="2" width="25.375" style="1" customWidth="1"/>
    <col min="3" max="5" width="20.625" style="1" customWidth="1"/>
    <col min="6" max="6" width="9.875" style="1" customWidth="1"/>
    <col min="7" max="7" width="22" style="1" customWidth="1"/>
    <col min="8" max="8" width="13.625" style="1" customWidth="1"/>
    <col min="9" max="9" width="11.75" style="1" customWidth="1"/>
    <col min="10" max="10" width="16.5" style="1" customWidth="1"/>
    <col min="11" max="16384" width="8" style="1"/>
  </cols>
  <sheetData>
    <row r="1" s="1" customFormat="1" ht="19.5" customHeight="1" spans="10:10">
      <c r="J1" s="33" t="s">
        <v>397</v>
      </c>
    </row>
    <row r="2" s="1" customFormat="1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s="1" customFormat="1" ht="18.75" customHeight="1" spans="1:8">
      <c r="A3" s="52" t="str">
        <f>"单位名称："&amp;"双江拉祜族佤族布朗族傣族自治县红十字会"</f>
        <v>单位名称：双江拉祜族佤族布朗族傣族自治县红十字会</v>
      </c>
      <c r="B3" s="53"/>
      <c r="C3" s="53"/>
      <c r="D3" s="53"/>
      <c r="E3" s="53"/>
      <c r="F3" s="54"/>
      <c r="G3" s="53"/>
      <c r="H3" s="54"/>
    </row>
    <row r="4" s="1" customFormat="1" ht="18.75" customHeight="1" spans="1:10">
      <c r="A4" s="43" t="s">
        <v>272</v>
      </c>
      <c r="B4" s="43" t="s">
        <v>273</v>
      </c>
      <c r="C4" s="43" t="s">
        <v>274</v>
      </c>
      <c r="D4" s="43" t="s">
        <v>275</v>
      </c>
      <c r="E4" s="43" t="s">
        <v>276</v>
      </c>
      <c r="F4" s="55" t="s">
        <v>277</v>
      </c>
      <c r="G4" s="43" t="s">
        <v>278</v>
      </c>
      <c r="H4" s="55" t="s">
        <v>279</v>
      </c>
      <c r="I4" s="55" t="s">
        <v>280</v>
      </c>
      <c r="J4" s="43" t="s">
        <v>281</v>
      </c>
    </row>
    <row r="5" s="1" customFormat="1" ht="18.7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55">
        <v>6</v>
      </c>
      <c r="G5" s="43">
        <v>7</v>
      </c>
      <c r="H5" s="55">
        <v>8</v>
      </c>
      <c r="I5" s="55">
        <v>9</v>
      </c>
      <c r="J5" s="43">
        <v>10</v>
      </c>
    </row>
    <row r="6" s="50" customFormat="1" ht="27" customHeight="1" spans="1:10">
      <c r="A6" s="56" t="s">
        <v>396</v>
      </c>
      <c r="B6" s="56"/>
      <c r="C6" s="56"/>
      <c r="D6" s="56"/>
      <c r="E6" s="56"/>
      <c r="G6" s="56"/>
      <c r="J6" s="56"/>
    </row>
  </sheetData>
  <mergeCells count="2">
    <mergeCell ref="A2:J2"/>
    <mergeCell ref="A3:H3"/>
  </mergeCells>
  <pageMargins left="0.75" right="0.75" top="1" bottom="1" header="0.5" footer="0.5"/>
  <pageSetup paperSize="9" scale="65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" defaultRowHeight="12" customHeight="1" outlineLevelCol="7"/>
  <cols>
    <col min="1" max="1" width="25.375" style="1" customWidth="1"/>
    <col min="2" max="2" width="16.375" style="1" customWidth="1"/>
    <col min="3" max="3" width="21.75" style="1" customWidth="1"/>
    <col min="4" max="4" width="20.625" style="1" customWidth="1"/>
    <col min="5" max="5" width="15.625" style="1" customWidth="1"/>
    <col min="6" max="6" width="20.625" style="1" customWidth="1"/>
    <col min="7" max="7" width="22" style="1" customWidth="1"/>
    <col min="8" max="8" width="16.5" style="1" customWidth="1"/>
    <col min="9" max="16384" width="8" style="1"/>
  </cols>
  <sheetData>
    <row r="1" s="1" customFormat="1" ht="14.25" customHeight="1" spans="8:8">
      <c r="H1" s="35" t="s">
        <v>398</v>
      </c>
    </row>
    <row r="2" s="1" customFormat="1" ht="34.5" customHeight="1" spans="1:8">
      <c r="A2" s="36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s="1" customFormat="1" ht="18.75" customHeight="1" spans="1:8">
      <c r="A3" s="37" t="str">
        <f>"单位名称："&amp;"双江拉祜族佤族布朗族傣族自治县红十字会"</f>
        <v>单位名称：双江拉祜族佤族布朗族傣族自治县红十字会</v>
      </c>
      <c r="B3" s="8"/>
      <c r="C3" s="38"/>
      <c r="H3" s="39" t="s">
        <v>172</v>
      </c>
    </row>
    <row r="4" s="1" customFormat="1" ht="18.75" customHeight="1" spans="1:8">
      <c r="A4" s="11" t="s">
        <v>185</v>
      </c>
      <c r="B4" s="11" t="s">
        <v>399</v>
      </c>
      <c r="C4" s="11" t="s">
        <v>400</v>
      </c>
      <c r="D4" s="11" t="s">
        <v>401</v>
      </c>
      <c r="E4" s="11" t="s">
        <v>402</v>
      </c>
      <c r="F4" s="40" t="s">
        <v>403</v>
      </c>
      <c r="G4" s="41"/>
      <c r="H4" s="42"/>
    </row>
    <row r="5" s="1" customFormat="1" ht="18.75" customHeight="1" spans="1:8">
      <c r="A5" s="18"/>
      <c r="B5" s="18"/>
      <c r="C5" s="18"/>
      <c r="D5" s="18"/>
      <c r="E5" s="18"/>
      <c r="F5" s="43" t="s">
        <v>372</v>
      </c>
      <c r="G5" s="43" t="s">
        <v>404</v>
      </c>
      <c r="H5" s="43" t="s">
        <v>405</v>
      </c>
    </row>
    <row r="6" s="1" customFormat="1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5">
        <v>7</v>
      </c>
      <c r="H6" s="44">
        <v>8</v>
      </c>
    </row>
    <row r="7" s="1" customFormat="1" ht="18.75" customHeight="1" spans="1:8">
      <c r="A7" s="46"/>
      <c r="B7" s="46"/>
      <c r="C7" s="46"/>
      <c r="D7" s="46"/>
      <c r="E7" s="46"/>
      <c r="F7" s="47"/>
      <c r="G7" s="24"/>
      <c r="H7" s="24"/>
    </row>
    <row r="8" s="1" customFormat="1" ht="18.75" customHeight="1" spans="1:8">
      <c r="A8" s="48" t="s">
        <v>56</v>
      </c>
      <c r="B8" s="49"/>
      <c r="C8" s="49"/>
      <c r="D8" s="49"/>
      <c r="E8" s="49"/>
      <c r="F8" s="47"/>
      <c r="G8" s="24"/>
      <c r="H8" s="24"/>
    </row>
    <row r="9" s="34" customFormat="1" ht="14.25" customHeight="1" spans="1:1">
      <c r="A9" s="34" t="s">
        <v>406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61" fitToHeight="0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" defaultRowHeight="14.25" customHeight="1"/>
  <cols>
    <col min="1" max="1" width="11.75" style="1" customWidth="1"/>
    <col min="2" max="2" width="35.875" style="1" customWidth="1"/>
    <col min="3" max="3" width="20.875" style="1" customWidth="1"/>
    <col min="4" max="4" width="9.75" style="1" customWidth="1"/>
    <col min="5" max="5" width="29.25" style="1" customWidth="1"/>
    <col min="6" max="6" width="8.625" style="1" customWidth="1"/>
    <col min="7" max="7" width="15.5" style="1" customWidth="1"/>
    <col min="8" max="11" width="20.125" style="1" customWidth="1"/>
    <col min="12" max="16384" width="8" style="1"/>
  </cols>
  <sheetData>
    <row r="1" s="1" customFormat="1" ht="19.5" customHeight="1" spans="4:11">
      <c r="D1" s="2"/>
      <c r="E1" s="2"/>
      <c r="F1" s="2"/>
      <c r="G1" s="2"/>
      <c r="H1" s="3"/>
      <c r="I1" s="3"/>
      <c r="J1" s="3"/>
      <c r="K1" s="33" t="s">
        <v>407</v>
      </c>
    </row>
    <row r="2" s="1" customFormat="1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8.75" customHeight="1" spans="1:11">
      <c r="A3" s="7" t="str">
        <f>"单位名称："&amp;"双江拉祜族佤族布朗族傣族自治县红十字会"</f>
        <v>单位名称：双江拉祜族佤族布朗族傣族自治县红十字会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s="1" customFormat="1" ht="18.75" customHeight="1" spans="1:11">
      <c r="A4" s="10" t="s">
        <v>245</v>
      </c>
      <c r="B4" s="10" t="s">
        <v>187</v>
      </c>
      <c r="C4" s="10" t="s">
        <v>246</v>
      </c>
      <c r="D4" s="11" t="s">
        <v>188</v>
      </c>
      <c r="E4" s="11" t="s">
        <v>189</v>
      </c>
      <c r="F4" s="11" t="s">
        <v>247</v>
      </c>
      <c r="G4" s="11" t="s">
        <v>248</v>
      </c>
      <c r="H4" s="27" t="s">
        <v>56</v>
      </c>
      <c r="I4" s="12" t="s">
        <v>408</v>
      </c>
      <c r="J4" s="13"/>
      <c r="K4" s="14"/>
    </row>
    <row r="5" s="1" customFormat="1" ht="18.75" customHeight="1" spans="1:11">
      <c r="A5" s="15"/>
      <c r="B5" s="15"/>
      <c r="C5" s="15"/>
      <c r="D5" s="16"/>
      <c r="E5" s="16"/>
      <c r="F5" s="16"/>
      <c r="G5" s="16"/>
      <c r="H5" s="28"/>
      <c r="I5" s="11" t="s">
        <v>59</v>
      </c>
      <c r="J5" s="11" t="s">
        <v>60</v>
      </c>
      <c r="K5" s="11" t="s">
        <v>61</v>
      </c>
    </row>
    <row r="6" s="1" customFormat="1" ht="18.75" customHeight="1" spans="1:11">
      <c r="A6" s="17"/>
      <c r="B6" s="17"/>
      <c r="C6" s="17"/>
      <c r="D6" s="18"/>
      <c r="E6" s="18"/>
      <c r="F6" s="18"/>
      <c r="G6" s="18"/>
      <c r="H6" s="29"/>
      <c r="I6" s="18"/>
      <c r="J6" s="18"/>
      <c r="K6" s="18"/>
    </row>
    <row r="7" s="1" customFormat="1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s="1" customFormat="1" ht="18.75" customHeight="1" spans="1:11">
      <c r="A8" s="30"/>
      <c r="B8" s="21"/>
      <c r="C8" s="30"/>
      <c r="D8" s="30"/>
      <c r="E8" s="30"/>
      <c r="F8" s="30"/>
      <c r="G8" s="30"/>
      <c r="H8" s="24"/>
      <c r="I8" s="24"/>
      <c r="J8" s="24"/>
      <c r="K8" s="24"/>
    </row>
    <row r="9" s="1" customFormat="1" ht="18.75" customHeight="1" spans="1:11">
      <c r="A9" s="21"/>
      <c r="B9" s="21"/>
      <c r="C9" s="21"/>
      <c r="D9" s="21"/>
      <c r="E9" s="21"/>
      <c r="F9" s="21"/>
      <c r="G9" s="21"/>
      <c r="H9" s="24"/>
      <c r="I9" s="24"/>
      <c r="J9" s="24"/>
      <c r="K9" s="24"/>
    </row>
    <row r="10" s="1" customFormat="1" ht="18.75" customHeight="1" spans="1:11">
      <c r="A10" s="31" t="s">
        <v>56</v>
      </c>
      <c r="B10" s="31"/>
      <c r="C10" s="31"/>
      <c r="D10" s="31"/>
      <c r="E10" s="31"/>
      <c r="F10" s="31"/>
      <c r="G10" s="31"/>
      <c r="H10" s="24"/>
      <c r="I10" s="24"/>
      <c r="J10" s="24"/>
      <c r="K10" s="24"/>
    </row>
    <row r="11" customHeight="1" spans="1:1">
      <c r="A11" s="32" t="s">
        <v>409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8" defaultRowHeight="14.25" customHeight="1" outlineLevelCol="6"/>
  <cols>
    <col min="1" max="1" width="25.75" style="1" customWidth="1"/>
    <col min="2" max="2" width="20.25" style="1" customWidth="1"/>
    <col min="3" max="3" width="27.625" style="1" customWidth="1"/>
    <col min="4" max="4" width="14.25" style="1" customWidth="1"/>
    <col min="5" max="7" width="20.875" style="1" customWidth="1"/>
    <col min="8" max="16384" width="8" style="1"/>
  </cols>
  <sheetData>
    <row r="1" s="1" customFormat="1" ht="18.75" customHeight="1" spans="4:7">
      <c r="D1" s="2"/>
      <c r="E1" s="3"/>
      <c r="F1" s="3"/>
      <c r="G1" s="4" t="s">
        <v>410</v>
      </c>
    </row>
    <row r="2" s="1" customFormat="1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s="1" customFormat="1" ht="18.75" customHeight="1" spans="1:7">
      <c r="A3" s="7" t="str">
        <f>"单位名称："&amp;"双江拉祜族佤族布朗族傣族自治县红十字会"</f>
        <v>单位名称：双江拉祜族佤族布朗族傣族自治县红十字会</v>
      </c>
      <c r="B3" s="8"/>
      <c r="C3" s="8"/>
      <c r="D3" s="8"/>
      <c r="E3" s="9"/>
      <c r="F3" s="9"/>
      <c r="G3" s="4" t="s">
        <v>172</v>
      </c>
    </row>
    <row r="4" s="1" customFormat="1" ht="18.75" customHeight="1" spans="1:7">
      <c r="A4" s="10" t="s">
        <v>246</v>
      </c>
      <c r="B4" s="10" t="s">
        <v>245</v>
      </c>
      <c r="C4" s="10" t="s">
        <v>187</v>
      </c>
      <c r="D4" s="11" t="s">
        <v>411</v>
      </c>
      <c r="E4" s="12" t="s">
        <v>59</v>
      </c>
      <c r="F4" s="13"/>
      <c r="G4" s="14"/>
    </row>
    <row r="5" s="1" customFormat="1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0" t="str">
        <f>"2025"+2&amp;"年"</f>
        <v>2027年</v>
      </c>
    </row>
    <row r="6" s="1" customFormat="1" ht="18.75" customHeight="1" spans="1:7">
      <c r="A6" s="17"/>
      <c r="B6" s="17"/>
      <c r="C6" s="17"/>
      <c r="D6" s="18"/>
      <c r="E6" s="17"/>
      <c r="F6" s="17"/>
      <c r="G6" s="17"/>
    </row>
    <row r="7" s="1" customFormat="1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s="1" customFormat="1" ht="18.75" customHeight="1" spans="1:7">
      <c r="A8" s="21" t="s">
        <v>71</v>
      </c>
      <c r="B8" s="22"/>
      <c r="C8" s="22"/>
      <c r="D8" s="23"/>
      <c r="E8" s="24">
        <v>600000</v>
      </c>
      <c r="F8" s="24"/>
      <c r="G8" s="24"/>
    </row>
    <row r="9" s="1" customFormat="1" ht="18.75" customHeight="1" spans="1:7">
      <c r="A9" s="21"/>
      <c r="B9" s="21" t="s">
        <v>412</v>
      </c>
      <c r="C9" s="21" t="s">
        <v>263</v>
      </c>
      <c r="D9" s="23" t="s">
        <v>413</v>
      </c>
      <c r="E9" s="24">
        <v>200000</v>
      </c>
      <c r="F9" s="24"/>
      <c r="G9" s="24"/>
    </row>
    <row r="10" s="1" customFormat="1" ht="18.75" customHeight="1" spans="1:7">
      <c r="A10" s="25"/>
      <c r="B10" s="21" t="s">
        <v>412</v>
      </c>
      <c r="C10" s="21" t="s">
        <v>251</v>
      </c>
      <c r="D10" s="23" t="s">
        <v>413</v>
      </c>
      <c r="E10" s="24">
        <v>50000</v>
      </c>
      <c r="F10" s="24"/>
      <c r="G10" s="24"/>
    </row>
    <row r="11" s="1" customFormat="1" ht="18.75" customHeight="1" spans="1:7">
      <c r="A11" s="25"/>
      <c r="B11" s="21" t="s">
        <v>412</v>
      </c>
      <c r="C11" s="21" t="s">
        <v>269</v>
      </c>
      <c r="D11" s="23" t="s">
        <v>413</v>
      </c>
      <c r="E11" s="24">
        <v>100000</v>
      </c>
      <c r="F11" s="24"/>
      <c r="G11" s="24"/>
    </row>
    <row r="12" s="1" customFormat="1" ht="18.75" customHeight="1" spans="1:7">
      <c r="A12" s="25"/>
      <c r="B12" s="21" t="s">
        <v>414</v>
      </c>
      <c r="C12" s="21" t="s">
        <v>261</v>
      </c>
      <c r="D12" s="23" t="s">
        <v>413</v>
      </c>
      <c r="E12" s="24">
        <v>150000</v>
      </c>
      <c r="F12" s="24"/>
      <c r="G12" s="24"/>
    </row>
    <row r="13" s="1" customFormat="1" ht="18.75" customHeight="1" spans="1:7">
      <c r="A13" s="25"/>
      <c r="B13" s="21" t="s">
        <v>414</v>
      </c>
      <c r="C13" s="21" t="s">
        <v>256</v>
      </c>
      <c r="D13" s="23" t="s">
        <v>413</v>
      </c>
      <c r="E13" s="24">
        <v>100000</v>
      </c>
      <c r="F13" s="24"/>
      <c r="G13" s="24"/>
    </row>
    <row r="14" s="1" customFormat="1" ht="18.75" customHeight="1" spans="1:7">
      <c r="A14" s="23" t="s">
        <v>56</v>
      </c>
      <c r="B14" s="26"/>
      <c r="C14" s="26"/>
      <c r="D14" s="26"/>
      <c r="E14" s="24">
        <v>600000</v>
      </c>
      <c r="F14" s="24"/>
      <c r="G14" s="24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view="pageBreakPreview" zoomScaleNormal="100" workbookViewId="0">
      <pane ySplit="1" topLeftCell="A2" activePane="bottomLeft" state="frozen"/>
      <selection/>
      <selection pane="bottomLeft" activeCell="B14" sqref="B14"/>
    </sheetView>
  </sheetViews>
  <sheetFormatPr defaultColWidth="8" defaultRowHeight="14.25" customHeight="1"/>
  <cols>
    <col min="1" max="1" width="18.5" style="1" customWidth="1"/>
    <col min="2" max="2" width="30.875" style="1" customWidth="1"/>
    <col min="3" max="8" width="17.875" style="1" customWidth="1"/>
    <col min="9" max="11" width="18" style="1" customWidth="1"/>
    <col min="12" max="12" width="17.875" style="1" customWidth="1"/>
    <col min="13" max="13" width="18" style="1" customWidth="1"/>
    <col min="14" max="19" width="17.875" style="1" customWidth="1"/>
    <col min="20" max="16384" width="8" style="1"/>
  </cols>
  <sheetData>
    <row r="1" s="1" customFormat="1" ht="19.5" customHeight="1" spans="10:19">
      <c r="J1" s="177"/>
      <c r="O1" s="68"/>
      <c r="P1" s="68"/>
      <c r="Q1" s="68"/>
      <c r="R1" s="68"/>
      <c r="S1" s="33" t="s">
        <v>53</v>
      </c>
    </row>
    <row r="2" s="1" customFormat="1" ht="57.75" customHeight="1" spans="1:19">
      <c r="A2" s="137" t="str">
        <f>"2025"&amp;"年部门收入预算表"</f>
        <v>2025年部门收入预算表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03"/>
      <c r="P2" s="203"/>
      <c r="Q2" s="203"/>
      <c r="R2" s="203"/>
      <c r="S2" s="203"/>
    </row>
    <row r="3" s="1" customFormat="1" ht="18.75" customHeight="1" spans="1:19">
      <c r="A3" s="37" t="str">
        <f>"单位名称："&amp;"双江拉祜族佤族布朗族傣族自治县红十字会"</f>
        <v>单位名称：双江拉祜族佤族布朗族傣族自治县红十字会</v>
      </c>
      <c r="B3" s="188"/>
      <c r="C3" s="188"/>
      <c r="D3" s="188"/>
      <c r="E3" s="188"/>
      <c r="F3" s="188"/>
      <c r="G3" s="188"/>
      <c r="H3" s="188"/>
      <c r="I3" s="188"/>
      <c r="J3" s="204"/>
      <c r="K3" s="188"/>
      <c r="L3" s="188"/>
      <c r="M3" s="188"/>
      <c r="N3" s="188"/>
      <c r="O3" s="204"/>
      <c r="P3" s="204"/>
      <c r="Q3" s="204"/>
      <c r="R3" s="204"/>
      <c r="S3" s="33" t="s">
        <v>1</v>
      </c>
    </row>
    <row r="4" s="1" customFormat="1" ht="18.75" customHeight="1" spans="1:19">
      <c r="A4" s="189" t="s">
        <v>54</v>
      </c>
      <c r="B4" s="190" t="s">
        <v>55</v>
      </c>
      <c r="C4" s="190" t="s">
        <v>56</v>
      </c>
      <c r="D4" s="191" t="s">
        <v>57</v>
      </c>
      <c r="E4" s="192"/>
      <c r="F4" s="192"/>
      <c r="G4" s="192"/>
      <c r="H4" s="192"/>
      <c r="I4" s="192"/>
      <c r="J4" s="205"/>
      <c r="K4" s="192"/>
      <c r="L4" s="192"/>
      <c r="M4" s="192"/>
      <c r="N4" s="206"/>
      <c r="O4" s="191" t="s">
        <v>46</v>
      </c>
      <c r="P4" s="191"/>
      <c r="Q4" s="191"/>
      <c r="R4" s="191"/>
      <c r="S4" s="209"/>
    </row>
    <row r="5" s="1" customFormat="1" ht="18.75" customHeight="1" spans="1:19">
      <c r="A5" s="193"/>
      <c r="B5" s="194"/>
      <c r="C5" s="194"/>
      <c r="D5" s="195" t="s">
        <v>58</v>
      </c>
      <c r="E5" s="195" t="s">
        <v>59</v>
      </c>
      <c r="F5" s="195" t="s">
        <v>60</v>
      </c>
      <c r="G5" s="195" t="s">
        <v>61</v>
      </c>
      <c r="H5" s="195" t="s">
        <v>62</v>
      </c>
      <c r="I5" s="207" t="s">
        <v>63</v>
      </c>
      <c r="J5" s="207"/>
      <c r="K5" s="207"/>
      <c r="L5" s="207"/>
      <c r="M5" s="207"/>
      <c r="N5" s="198"/>
      <c r="O5" s="195" t="s">
        <v>58</v>
      </c>
      <c r="P5" s="195" t="s">
        <v>59</v>
      </c>
      <c r="Q5" s="195" t="s">
        <v>60</v>
      </c>
      <c r="R5" s="195" t="s">
        <v>61</v>
      </c>
      <c r="S5" s="195" t="s">
        <v>64</v>
      </c>
    </row>
    <row r="6" s="1" customFormat="1" ht="18.75" customHeight="1" spans="1:19">
      <c r="A6" s="196"/>
      <c r="B6" s="197"/>
      <c r="C6" s="197"/>
      <c r="D6" s="198"/>
      <c r="E6" s="198"/>
      <c r="F6" s="198"/>
      <c r="G6" s="198"/>
      <c r="H6" s="198"/>
      <c r="I6" s="197" t="s">
        <v>58</v>
      </c>
      <c r="J6" s="197" t="s">
        <v>65</v>
      </c>
      <c r="K6" s="197" t="s">
        <v>66</v>
      </c>
      <c r="L6" s="197" t="s">
        <v>67</v>
      </c>
      <c r="M6" s="197" t="s">
        <v>68</v>
      </c>
      <c r="N6" s="197" t="s">
        <v>69</v>
      </c>
      <c r="O6" s="208"/>
      <c r="P6" s="208"/>
      <c r="Q6" s="208"/>
      <c r="R6" s="208"/>
      <c r="S6" s="198"/>
    </row>
    <row r="7" s="1" customFormat="1" ht="18.75" customHeight="1" spans="1:19">
      <c r="A7" s="163">
        <v>1</v>
      </c>
      <c r="B7" s="163">
        <v>2</v>
      </c>
      <c r="C7" s="163">
        <v>3</v>
      </c>
      <c r="D7" s="163">
        <v>4</v>
      </c>
      <c r="E7" s="163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3">
        <v>12</v>
      </c>
      <c r="M7" s="163">
        <v>13</v>
      </c>
      <c r="N7" s="163">
        <v>14</v>
      </c>
      <c r="O7" s="163">
        <v>15</v>
      </c>
      <c r="P7" s="163">
        <v>16</v>
      </c>
      <c r="Q7" s="163">
        <v>17</v>
      </c>
      <c r="R7" s="163">
        <v>18</v>
      </c>
      <c r="S7" s="163">
        <v>19</v>
      </c>
    </row>
    <row r="8" s="1" customFormat="1" ht="18.75" customHeight="1" spans="1:19">
      <c r="A8" s="199" t="s">
        <v>70</v>
      </c>
      <c r="B8" s="200" t="s">
        <v>71</v>
      </c>
      <c r="C8" s="24">
        <v>1784492.5</v>
      </c>
      <c r="D8" s="24">
        <v>1784492.5</v>
      </c>
      <c r="E8" s="24">
        <v>1784492.5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="1" customFormat="1" ht="18.75" customHeight="1" spans="1:19">
      <c r="A9" s="201" t="s">
        <v>56</v>
      </c>
      <c r="B9" s="202"/>
      <c r="C9" s="24">
        <v>1784492.5</v>
      </c>
      <c r="D9" s="24">
        <v>1784492.5</v>
      </c>
      <c r="E9" s="24">
        <v>1784492.5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1388888888889" right="0.751388888888889" top="1" bottom="1" header="0.5" footer="0.5"/>
  <pageSetup paperSize="9" scale="3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A24" sqref="A24"/>
    </sheetView>
  </sheetViews>
  <sheetFormatPr defaultColWidth="8" defaultRowHeight="14.25" customHeight="1"/>
  <cols>
    <col min="1" max="1" width="12.5" style="1" customWidth="1"/>
    <col min="2" max="2" width="33" style="1" customWidth="1"/>
    <col min="3" max="6" width="16.75" style="1" customWidth="1"/>
    <col min="7" max="8" width="16.625" style="1" customWidth="1"/>
    <col min="9" max="9" width="16.5" style="1" customWidth="1"/>
    <col min="10" max="11" width="16.625" style="1" customWidth="1"/>
    <col min="12" max="14" width="16.5" style="1" customWidth="1"/>
    <col min="15" max="15" width="16.625" style="1" customWidth="1"/>
    <col min="16" max="16384" width="8" style="1"/>
  </cols>
  <sheetData>
    <row r="1" s="1" customFormat="1" ht="19.5" customHeight="1" spans="4:15">
      <c r="D1" s="177"/>
      <c r="H1" s="177"/>
      <c r="J1" s="177"/>
      <c r="O1" s="35" t="s">
        <v>72</v>
      </c>
    </row>
    <row r="2" s="1" customFormat="1" ht="42" customHeight="1" spans="1:15">
      <c r="A2" s="5" t="str">
        <f>"2025"&amp;"年部门支出预算表"</f>
        <v>2025年部门支出预算表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="1" customFormat="1" ht="18.75" customHeight="1" spans="1:15">
      <c r="A3" s="179" t="str">
        <f>"单位名称："&amp;"双江拉祜族佤族布朗族傣族自治县红十字会"</f>
        <v>单位名称：双江拉祜族佤族布朗族傣族自治县红十字会</v>
      </c>
      <c r="B3" s="180"/>
      <c r="C3" s="67"/>
      <c r="D3" s="3"/>
      <c r="E3" s="67"/>
      <c r="F3" s="67"/>
      <c r="G3" s="67"/>
      <c r="H3" s="3"/>
      <c r="I3" s="67"/>
      <c r="J3" s="3"/>
      <c r="K3" s="67"/>
      <c r="L3" s="67"/>
      <c r="M3" s="186"/>
      <c r="N3" s="186"/>
      <c r="O3" s="35" t="s">
        <v>1</v>
      </c>
    </row>
    <row r="4" s="1" customFormat="1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6"/>
      <c r="F4" s="144"/>
      <c r="G4" s="10" t="s">
        <v>60</v>
      </c>
      <c r="H4" s="10" t="s">
        <v>61</v>
      </c>
      <c r="I4" s="10" t="s">
        <v>75</v>
      </c>
      <c r="J4" s="12" t="s">
        <v>76</v>
      </c>
      <c r="K4" s="13"/>
      <c r="L4" s="13"/>
      <c r="M4" s="13"/>
      <c r="N4" s="13"/>
      <c r="O4" s="14"/>
    </row>
    <row r="5" s="1" customFormat="1" ht="29.25" customHeight="1" spans="1:15">
      <c r="A5" s="18"/>
      <c r="B5" s="18"/>
      <c r="C5" s="18"/>
      <c r="D5" s="150" t="s">
        <v>58</v>
      </c>
      <c r="E5" s="95" t="s">
        <v>77</v>
      </c>
      <c r="F5" s="95" t="s">
        <v>78</v>
      </c>
      <c r="G5" s="18"/>
      <c r="H5" s="18"/>
      <c r="I5" s="18"/>
      <c r="J5" s="150" t="s">
        <v>58</v>
      </c>
      <c r="K5" s="43" t="s">
        <v>79</v>
      </c>
      <c r="L5" s="43" t="s">
        <v>80</v>
      </c>
      <c r="M5" s="43" t="s">
        <v>81</v>
      </c>
      <c r="N5" s="43" t="s">
        <v>82</v>
      </c>
      <c r="O5" s="43" t="s">
        <v>83</v>
      </c>
    </row>
    <row r="6" s="1" customFormat="1" ht="18.75" customHeight="1" spans="1:15">
      <c r="A6" s="123">
        <v>1</v>
      </c>
      <c r="B6" s="123">
        <v>2</v>
      </c>
      <c r="C6" s="163">
        <v>3</v>
      </c>
      <c r="D6" s="163">
        <v>4</v>
      </c>
      <c r="E6" s="163">
        <v>5</v>
      </c>
      <c r="F6" s="163">
        <v>6</v>
      </c>
      <c r="G6" s="163">
        <v>7</v>
      </c>
      <c r="H6" s="163">
        <v>8</v>
      </c>
      <c r="I6" s="163">
        <v>9</v>
      </c>
      <c r="J6" s="163">
        <v>10</v>
      </c>
      <c r="K6" s="163">
        <v>11</v>
      </c>
      <c r="L6" s="163">
        <v>12</v>
      </c>
      <c r="M6" s="163">
        <v>13</v>
      </c>
      <c r="N6" s="163">
        <v>14</v>
      </c>
      <c r="O6" s="163">
        <v>15</v>
      </c>
    </row>
    <row r="7" s="1" customFormat="1" ht="18.75" customHeight="1" spans="1:15">
      <c r="A7" s="175" t="s">
        <v>84</v>
      </c>
      <c r="B7" s="175" t="s">
        <v>85</v>
      </c>
      <c r="C7" s="24">
        <v>1659737.1</v>
      </c>
      <c r="D7" s="24">
        <v>1659737.1</v>
      </c>
      <c r="E7" s="24">
        <v>1059737.1</v>
      </c>
      <c r="F7" s="24">
        <v>600000</v>
      </c>
      <c r="G7" s="24"/>
      <c r="H7" s="24"/>
      <c r="I7" s="24"/>
      <c r="J7" s="24"/>
      <c r="K7" s="24"/>
      <c r="L7" s="24"/>
      <c r="M7" s="24"/>
      <c r="N7" s="24"/>
      <c r="O7" s="24"/>
    </row>
    <row r="8" s="1" customFormat="1" ht="18.75" customHeight="1" spans="1:15">
      <c r="A8" s="220" t="s">
        <v>86</v>
      </c>
      <c r="B8" s="220" t="s">
        <v>87</v>
      </c>
      <c r="C8" s="24">
        <v>109083.84</v>
      </c>
      <c r="D8" s="24">
        <v>109083.84</v>
      </c>
      <c r="E8" s="24">
        <v>109083.84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s="1" customFormat="1" ht="18.75" customHeight="1" spans="1:15">
      <c r="A9" s="221" t="s">
        <v>88</v>
      </c>
      <c r="B9" s="222" t="s">
        <v>89</v>
      </c>
      <c r="C9" s="24">
        <v>109083.84</v>
      </c>
      <c r="D9" s="24">
        <v>109083.84</v>
      </c>
      <c r="E9" s="24">
        <v>109083.84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="1" customFormat="1" ht="18.75" customHeight="1" spans="1:15">
      <c r="A10" s="221" t="s">
        <v>90</v>
      </c>
      <c r="B10" s="222" t="s">
        <v>91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="1" customFormat="1" ht="18.75" customHeight="1" spans="1:15">
      <c r="A11" s="220" t="s">
        <v>92</v>
      </c>
      <c r="B11" s="220" t="s">
        <v>93</v>
      </c>
      <c r="C11" s="24">
        <v>11732.58</v>
      </c>
      <c r="D11" s="24">
        <v>11732.58</v>
      </c>
      <c r="E11" s="24">
        <v>11732.58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="1" customFormat="1" ht="18.75" customHeight="1" spans="1:15">
      <c r="A12" s="221" t="s">
        <v>94</v>
      </c>
      <c r="B12" s="222" t="s">
        <v>95</v>
      </c>
      <c r="C12" s="24">
        <v>11732.58</v>
      </c>
      <c r="D12" s="24">
        <v>11732.58</v>
      </c>
      <c r="E12" s="24">
        <v>11732.58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="1" customFormat="1" ht="18.75" customHeight="1" spans="1:15">
      <c r="A13" s="220" t="s">
        <v>96</v>
      </c>
      <c r="B13" s="220" t="s">
        <v>97</v>
      </c>
      <c r="C13" s="24">
        <v>1538920.68</v>
      </c>
      <c r="D13" s="24">
        <v>1538920.68</v>
      </c>
      <c r="E13" s="24">
        <v>938920.68</v>
      </c>
      <c r="F13" s="24">
        <v>600000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s="1" customFormat="1" ht="18.75" customHeight="1" spans="1:15">
      <c r="A14" s="221" t="s">
        <v>98</v>
      </c>
      <c r="B14" s="222" t="s">
        <v>99</v>
      </c>
      <c r="C14" s="24">
        <v>938920.68</v>
      </c>
      <c r="D14" s="24">
        <v>938920.68</v>
      </c>
      <c r="E14" s="24">
        <v>938920.68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="1" customFormat="1" ht="18.75" customHeight="1" spans="1:15">
      <c r="A15" s="221" t="s">
        <v>100</v>
      </c>
      <c r="B15" s="222" t="s">
        <v>101</v>
      </c>
      <c r="C15" s="24">
        <v>600000</v>
      </c>
      <c r="D15" s="24">
        <v>600000</v>
      </c>
      <c r="E15" s="24"/>
      <c r="F15" s="24">
        <v>600000</v>
      </c>
      <c r="G15" s="24"/>
      <c r="H15" s="24"/>
      <c r="I15" s="24"/>
      <c r="J15" s="24"/>
      <c r="K15" s="24"/>
      <c r="L15" s="24"/>
      <c r="M15" s="24"/>
      <c r="N15" s="24"/>
      <c r="O15" s="24"/>
    </row>
    <row r="16" s="1" customFormat="1" ht="18.75" customHeight="1" spans="1:15">
      <c r="A16" s="220" t="s">
        <v>102</v>
      </c>
      <c r="B16" s="220" t="s">
        <v>103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="1" customFormat="1" ht="18.75" customHeight="1" spans="1:15">
      <c r="A17" s="221" t="s">
        <v>104</v>
      </c>
      <c r="B17" s="222" t="s">
        <v>103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="1" customFormat="1" ht="18.75" customHeight="1" spans="1:15">
      <c r="A18" s="175" t="s">
        <v>105</v>
      </c>
      <c r="B18" s="175" t="s">
        <v>106</v>
      </c>
      <c r="C18" s="24">
        <v>42942.52</v>
      </c>
      <c r="D18" s="24">
        <v>42942.52</v>
      </c>
      <c r="E18" s="24">
        <v>42942.52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="1" customFormat="1" ht="18.75" customHeight="1" spans="1:15">
      <c r="A19" s="220" t="s">
        <v>107</v>
      </c>
      <c r="B19" s="220" t="s">
        <v>108</v>
      </c>
      <c r="C19" s="24">
        <v>42942.52</v>
      </c>
      <c r="D19" s="24">
        <v>42942.52</v>
      </c>
      <c r="E19" s="24">
        <v>42942.52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8.75" customHeight="1" spans="1:15">
      <c r="A20" s="221" t="s">
        <v>109</v>
      </c>
      <c r="B20" s="222" t="s">
        <v>110</v>
      </c>
      <c r="C20" s="24">
        <v>40435.49</v>
      </c>
      <c r="D20" s="24">
        <v>40435.49</v>
      </c>
      <c r="E20" s="24">
        <v>40435.49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8.75" customHeight="1" spans="1:15">
      <c r="A21" s="221" t="s">
        <v>111</v>
      </c>
      <c r="B21" s="222" t="s">
        <v>112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8.75" customHeight="1" spans="1:15">
      <c r="A22" s="221" t="s">
        <v>113</v>
      </c>
      <c r="B22" s="222" t="s">
        <v>114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8.75" customHeight="1" spans="1:15">
      <c r="A23" s="221" t="s">
        <v>115</v>
      </c>
      <c r="B23" s="222" t="s">
        <v>116</v>
      </c>
      <c r="C23" s="24">
        <v>2507.03</v>
      </c>
      <c r="D23" s="24">
        <v>2507.03</v>
      </c>
      <c r="E23" s="24">
        <v>2507.03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8.75" customHeight="1" spans="1:15">
      <c r="A24" s="175" t="s">
        <v>117</v>
      </c>
      <c r="B24" s="175" t="s">
        <v>118</v>
      </c>
      <c r="C24" s="24">
        <v>81812.88</v>
      </c>
      <c r="D24" s="24">
        <v>81812.88</v>
      </c>
      <c r="E24" s="24">
        <v>81812.88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="1" customFormat="1" ht="18.75" customHeight="1" spans="1:15">
      <c r="A25" s="220" t="s">
        <v>119</v>
      </c>
      <c r="B25" s="220" t="s">
        <v>120</v>
      </c>
      <c r="C25" s="24">
        <v>81812.88</v>
      </c>
      <c r="D25" s="24">
        <v>81812.88</v>
      </c>
      <c r="E25" s="24">
        <v>81812.88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="1" customFormat="1" ht="18.75" customHeight="1" spans="1:15">
      <c r="A26" s="221" t="s">
        <v>121</v>
      </c>
      <c r="B26" s="222" t="s">
        <v>122</v>
      </c>
      <c r="C26" s="24">
        <v>81812.88</v>
      </c>
      <c r="D26" s="24">
        <v>81812.88</v>
      </c>
      <c r="E26" s="24">
        <v>81812.88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="1" customFormat="1" ht="18.75" customHeight="1" spans="1:15">
      <c r="A27" s="184" t="s">
        <v>123</v>
      </c>
      <c r="B27" s="185"/>
      <c r="C27" s="24">
        <v>1784492.5</v>
      </c>
      <c r="D27" s="24">
        <v>1784492.5</v>
      </c>
      <c r="E27" s="24">
        <v>1184492.5</v>
      </c>
      <c r="F27" s="24">
        <v>600000</v>
      </c>
      <c r="G27" s="24"/>
      <c r="H27" s="24"/>
      <c r="I27" s="24"/>
      <c r="J27" s="24"/>
      <c r="K27" s="24"/>
      <c r="L27" s="24"/>
      <c r="M27" s="24"/>
      <c r="N27" s="24"/>
      <c r="O27" s="24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8" defaultRowHeight="14.25" customHeight="1" outlineLevelCol="3"/>
  <cols>
    <col min="1" max="1" width="34.375" style="1" customWidth="1"/>
    <col min="2" max="2" width="27" style="1" customWidth="1"/>
    <col min="3" max="3" width="31.375" style="1" customWidth="1"/>
    <col min="4" max="4" width="26.125" style="1" customWidth="1"/>
    <col min="5" max="16384" width="8" style="1"/>
  </cols>
  <sheetData>
    <row r="1" s="1" customFormat="1" ht="19.5" customHeight="1" spans="4:4">
      <c r="D1" s="35" t="s">
        <v>124</v>
      </c>
    </row>
    <row r="2" s="1" customFormat="1" ht="36" customHeight="1" spans="1:4">
      <c r="A2" s="5" t="str">
        <f>"2025"&amp;"年部门财政拨款收支预算总表"</f>
        <v>2025年部门财政拨款收支预算总表</v>
      </c>
      <c r="B2" s="166"/>
      <c r="C2" s="166"/>
      <c r="D2" s="166"/>
    </row>
    <row r="3" s="1" customFormat="1" ht="18.75" customHeight="1" spans="1:4">
      <c r="A3" s="7" t="str">
        <f>"单位名称："&amp;"双江拉祜族佤族布朗族傣族自治县红十字会"</f>
        <v>单位名称：双江拉祜族佤族布朗族傣族自治县红十字会</v>
      </c>
      <c r="B3" s="167"/>
      <c r="C3" s="167"/>
      <c r="D3" s="35" t="s">
        <v>1</v>
      </c>
    </row>
    <row r="4" s="1" customFormat="1" ht="18.75" customHeight="1" spans="1:4">
      <c r="A4" s="12" t="s">
        <v>2</v>
      </c>
      <c r="B4" s="14"/>
      <c r="C4" s="12" t="s">
        <v>3</v>
      </c>
      <c r="D4" s="14"/>
    </row>
    <row r="5" s="1" customFormat="1" ht="18.75" customHeight="1" spans="1:4">
      <c r="A5" s="27" t="s">
        <v>4</v>
      </c>
      <c r="B5" s="109" t="str">
        <f>"2025"&amp;"年预算数"</f>
        <v>2025年预算数</v>
      </c>
      <c r="C5" s="27" t="s">
        <v>125</v>
      </c>
      <c r="D5" s="109" t="str">
        <f>"2025"&amp;"年预算数"</f>
        <v>2025年预算数</v>
      </c>
    </row>
    <row r="6" s="1" customFormat="1" ht="18.75" customHeight="1" spans="1:4">
      <c r="A6" s="29"/>
      <c r="B6" s="18"/>
      <c r="C6" s="29"/>
      <c r="D6" s="18"/>
    </row>
    <row r="7" s="1" customFormat="1" ht="18.75" customHeight="1" spans="1:4">
      <c r="A7" s="168" t="s">
        <v>126</v>
      </c>
      <c r="B7" s="24">
        <v>1784492.5</v>
      </c>
      <c r="C7" s="169" t="s">
        <v>127</v>
      </c>
      <c r="D7" s="24">
        <v>1784492.5</v>
      </c>
    </row>
    <row r="8" s="1" customFormat="1" ht="18.75" customHeight="1" spans="1:4">
      <c r="A8" s="170" t="s">
        <v>128</v>
      </c>
      <c r="B8" s="24">
        <v>1784492.5</v>
      </c>
      <c r="C8" s="169" t="s">
        <v>129</v>
      </c>
      <c r="D8" s="24"/>
    </row>
    <row r="9" s="1" customFormat="1" ht="18.75" customHeight="1" spans="1:4">
      <c r="A9" s="170" t="s">
        <v>130</v>
      </c>
      <c r="B9" s="24"/>
      <c r="C9" s="169" t="s">
        <v>131</v>
      </c>
      <c r="D9" s="24"/>
    </row>
    <row r="10" s="1" customFormat="1" ht="18.75" customHeight="1" spans="1:4">
      <c r="A10" s="170" t="s">
        <v>132</v>
      </c>
      <c r="B10" s="24"/>
      <c r="C10" s="169" t="s">
        <v>133</v>
      </c>
      <c r="D10" s="24"/>
    </row>
    <row r="11" s="1" customFormat="1" ht="18.75" customHeight="1" spans="1:4">
      <c r="A11" s="170" t="s">
        <v>134</v>
      </c>
      <c r="B11" s="24"/>
      <c r="C11" s="169" t="s">
        <v>135</v>
      </c>
      <c r="D11" s="24"/>
    </row>
    <row r="12" s="1" customFormat="1" ht="18.75" customHeight="1" spans="1:4">
      <c r="A12" s="170" t="s">
        <v>128</v>
      </c>
      <c r="B12" s="24"/>
      <c r="C12" s="169" t="s">
        <v>136</v>
      </c>
      <c r="D12" s="24"/>
    </row>
    <row r="13" s="1" customFormat="1" ht="18.75" customHeight="1" spans="1:4">
      <c r="A13" s="170" t="s">
        <v>130</v>
      </c>
      <c r="B13" s="24"/>
      <c r="C13" s="169" t="s">
        <v>137</v>
      </c>
      <c r="D13" s="24"/>
    </row>
    <row r="14" s="1" customFormat="1" ht="18.75" customHeight="1" spans="1:4">
      <c r="A14" s="170" t="s">
        <v>132</v>
      </c>
      <c r="B14" s="24"/>
      <c r="C14" s="169" t="s">
        <v>138</v>
      </c>
      <c r="D14" s="24"/>
    </row>
    <row r="15" s="1" customFormat="1" ht="18.75" customHeight="1" spans="1:4">
      <c r="A15" s="171"/>
      <c r="B15" s="24"/>
      <c r="C15" s="22" t="s">
        <v>139</v>
      </c>
      <c r="D15" s="24">
        <v>1659737.1</v>
      </c>
    </row>
    <row r="16" s="1" customFormat="1" ht="18.75" customHeight="1" spans="1:4">
      <c r="A16" s="172"/>
      <c r="B16" s="24"/>
      <c r="C16" s="22" t="s">
        <v>140</v>
      </c>
      <c r="D16" s="24">
        <v>42942.52</v>
      </c>
    </row>
    <row r="17" s="1" customFormat="1" ht="18.75" customHeight="1" spans="1:4">
      <c r="A17" s="173"/>
      <c r="B17" s="24"/>
      <c r="C17" s="22" t="s">
        <v>141</v>
      </c>
      <c r="D17" s="24"/>
    </row>
    <row r="18" s="1" customFormat="1" ht="18.75" customHeight="1" spans="1:4">
      <c r="A18" s="173"/>
      <c r="B18" s="24"/>
      <c r="C18" s="22" t="s">
        <v>142</v>
      </c>
      <c r="D18" s="24"/>
    </row>
    <row r="19" s="1" customFormat="1" ht="18.75" customHeight="1" spans="1:4">
      <c r="A19" s="173"/>
      <c r="B19" s="24"/>
      <c r="C19" s="22" t="s">
        <v>143</v>
      </c>
      <c r="D19" s="24"/>
    </row>
    <row r="20" s="1" customFormat="1" ht="18.75" customHeight="1" spans="1:4">
      <c r="A20" s="173"/>
      <c r="B20" s="24"/>
      <c r="C20" s="22" t="s">
        <v>144</v>
      </c>
      <c r="D20" s="24"/>
    </row>
    <row r="21" s="1" customFormat="1" ht="18.75" customHeight="1" spans="1:4">
      <c r="A21" s="173"/>
      <c r="B21" s="24"/>
      <c r="C21" s="22" t="s">
        <v>145</v>
      </c>
      <c r="D21" s="24"/>
    </row>
    <row r="22" s="1" customFormat="1" ht="18.75" customHeight="1" spans="1:4">
      <c r="A22" s="173"/>
      <c r="B22" s="24"/>
      <c r="C22" s="22" t="s">
        <v>146</v>
      </c>
      <c r="D22" s="24"/>
    </row>
    <row r="23" s="1" customFormat="1" ht="18.75" customHeight="1" spans="1:4">
      <c r="A23" s="173"/>
      <c r="B23" s="24"/>
      <c r="C23" s="22" t="s">
        <v>147</v>
      </c>
      <c r="D23" s="24"/>
    </row>
    <row r="24" s="1" customFormat="1" ht="18.75" customHeight="1" spans="1:4">
      <c r="A24" s="173"/>
      <c r="B24" s="24"/>
      <c r="C24" s="22" t="s">
        <v>148</v>
      </c>
      <c r="D24" s="24"/>
    </row>
    <row r="25" s="1" customFormat="1" ht="18.75" customHeight="1" spans="1:4">
      <c r="A25" s="173"/>
      <c r="B25" s="24"/>
      <c r="C25" s="22" t="s">
        <v>149</v>
      </c>
      <c r="D25" s="24"/>
    </row>
    <row r="26" s="1" customFormat="1" ht="18.75" customHeight="1" spans="1:4">
      <c r="A26" s="173"/>
      <c r="B26" s="24"/>
      <c r="C26" s="22" t="s">
        <v>150</v>
      </c>
      <c r="D26" s="24">
        <v>81812.88</v>
      </c>
    </row>
    <row r="27" s="1" customFormat="1" ht="18.75" customHeight="1" spans="1:4">
      <c r="A27" s="171"/>
      <c r="B27" s="24"/>
      <c r="C27" s="22" t="s">
        <v>151</v>
      </c>
      <c r="D27" s="24"/>
    </row>
    <row r="28" s="1" customFormat="1" ht="18.75" customHeight="1" spans="1:4">
      <c r="A28" s="172"/>
      <c r="B28" s="24"/>
      <c r="C28" s="22" t="s">
        <v>152</v>
      </c>
      <c r="D28" s="24"/>
    </row>
    <row r="29" s="1" customFormat="1" ht="18.75" customHeight="1" spans="1:4">
      <c r="A29" s="173"/>
      <c r="B29" s="24"/>
      <c r="C29" s="22" t="s">
        <v>153</v>
      </c>
      <c r="D29" s="24"/>
    </row>
    <row r="30" s="1" customFormat="1" ht="18.75" customHeight="1" spans="1:4">
      <c r="A30" s="173"/>
      <c r="B30" s="24"/>
      <c r="C30" s="22" t="s">
        <v>154</v>
      </c>
      <c r="D30" s="24"/>
    </row>
    <row r="31" s="1" customFormat="1" ht="18.75" customHeight="1" spans="1:4">
      <c r="A31" s="173"/>
      <c r="B31" s="24"/>
      <c r="C31" s="22" t="s">
        <v>155</v>
      </c>
      <c r="D31" s="24"/>
    </row>
    <row r="32" s="1" customFormat="1" ht="18.75" customHeight="1" spans="1:4">
      <c r="A32" s="173"/>
      <c r="B32" s="24"/>
      <c r="C32" s="22" t="s">
        <v>156</v>
      </c>
      <c r="D32" s="24"/>
    </row>
    <row r="33" s="1" customFormat="1" ht="18.75" customHeight="1" spans="1:4">
      <c r="A33" s="173"/>
      <c r="B33" s="24"/>
      <c r="C33" s="22" t="s">
        <v>157</v>
      </c>
      <c r="D33" s="24"/>
    </row>
    <row r="34" s="1" customFormat="1" ht="18.75" customHeight="1" spans="1:4">
      <c r="A34" s="171"/>
      <c r="B34" s="174"/>
      <c r="C34" s="22" t="s">
        <v>158</v>
      </c>
      <c r="D34" s="174"/>
    </row>
    <row r="35" s="1" customFormat="1" ht="18.75" customHeight="1" spans="1:4">
      <c r="A35" s="171"/>
      <c r="B35" s="24"/>
      <c r="C35" s="175" t="s">
        <v>159</v>
      </c>
      <c r="D35" s="24"/>
    </row>
    <row r="36" s="1" customFormat="1" ht="18.75" customHeight="1" spans="1:4">
      <c r="A36" s="172" t="s">
        <v>160</v>
      </c>
      <c r="B36" s="176">
        <v>1784492.5</v>
      </c>
      <c r="C36" s="171" t="s">
        <v>52</v>
      </c>
      <c r="D36" s="176">
        <v>1784492.5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2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view="pageBreakPreview" zoomScaleNormal="100" workbookViewId="0">
      <pane ySplit="1" topLeftCell="A2" activePane="bottomLeft" state="frozen"/>
      <selection/>
      <selection pane="bottomLeft" activeCell="C6" sqref="C6"/>
    </sheetView>
  </sheetViews>
  <sheetFormatPr defaultColWidth="8" defaultRowHeight="14.25" customHeight="1" outlineLevelCol="6"/>
  <cols>
    <col min="1" max="1" width="17.625" style="1" customWidth="1"/>
    <col min="2" max="2" width="38.5" style="1" customWidth="1"/>
    <col min="3" max="3" width="21.25" style="1" customWidth="1"/>
    <col min="4" max="4" width="17.875" style="1" customWidth="1"/>
    <col min="5" max="7" width="21.25" style="1" customWidth="1"/>
    <col min="8" max="16384" width="8" style="1"/>
  </cols>
  <sheetData>
    <row r="1" s="1" customFormat="1" customHeight="1" spans="1:7">
      <c r="A1" s="157"/>
      <c r="B1" s="157"/>
      <c r="C1" s="157"/>
      <c r="D1" s="53"/>
      <c r="E1" s="157"/>
      <c r="F1" s="57"/>
      <c r="G1" s="35" t="s">
        <v>161</v>
      </c>
    </row>
    <row r="2" s="1" customFormat="1" ht="39" customHeight="1" spans="1:7">
      <c r="A2" s="5" t="str">
        <f>"2025"&amp;"年一般公共预算支出预算表（按功能科目分类）"</f>
        <v>2025年一般公共预算支出预算表（按功能科目分类）</v>
      </c>
      <c r="B2" s="108"/>
      <c r="C2" s="108"/>
      <c r="D2" s="108"/>
      <c r="E2" s="108"/>
      <c r="F2" s="108"/>
      <c r="G2" s="108"/>
    </row>
    <row r="3" s="1" customFormat="1" ht="18.75" customHeight="1" spans="1:7">
      <c r="A3" s="7" t="str">
        <f>"单位名称："&amp;"双江拉祜族佤族布朗族傣族自治县红十字会"</f>
        <v>单位名称：双江拉祜族佤族布朗族傣族自治县红十字会</v>
      </c>
      <c r="B3" s="158"/>
      <c r="C3" s="53"/>
      <c r="D3" s="53"/>
      <c r="E3" s="53"/>
      <c r="F3" s="57"/>
      <c r="G3" s="35" t="s">
        <v>1</v>
      </c>
    </row>
    <row r="4" s="1" customFormat="1" ht="18.75" customHeight="1" spans="1:7">
      <c r="A4" s="159" t="s">
        <v>162</v>
      </c>
      <c r="B4" s="160"/>
      <c r="C4" s="109" t="s">
        <v>56</v>
      </c>
      <c r="D4" s="139" t="s">
        <v>77</v>
      </c>
      <c r="E4" s="13"/>
      <c r="F4" s="14"/>
      <c r="G4" s="132" t="s">
        <v>78</v>
      </c>
    </row>
    <row r="5" s="1" customFormat="1" ht="18.75" customHeight="1" spans="1:7">
      <c r="A5" s="161" t="s">
        <v>73</v>
      </c>
      <c r="B5" s="161" t="s">
        <v>74</v>
      </c>
      <c r="C5" s="29"/>
      <c r="D5" s="150" t="s">
        <v>58</v>
      </c>
      <c r="E5" s="150" t="s">
        <v>163</v>
      </c>
      <c r="F5" s="150" t="s">
        <v>164</v>
      </c>
      <c r="G5" s="96"/>
    </row>
    <row r="6" s="1" customFormat="1" ht="18.75" customHeight="1" spans="1:7">
      <c r="A6" s="162" t="s">
        <v>165</v>
      </c>
      <c r="B6" s="162" t="s">
        <v>166</v>
      </c>
      <c r="C6" s="162" t="s">
        <v>167</v>
      </c>
      <c r="D6" s="163">
        <v>4</v>
      </c>
      <c r="E6" s="164" t="s">
        <v>168</v>
      </c>
      <c r="F6" s="164" t="s">
        <v>169</v>
      </c>
      <c r="G6" s="162" t="s">
        <v>170</v>
      </c>
    </row>
    <row r="7" s="1" customFormat="1" ht="18.75" customHeight="1" spans="1:7">
      <c r="A7" s="124" t="s">
        <v>84</v>
      </c>
      <c r="B7" s="124" t="s">
        <v>85</v>
      </c>
      <c r="C7" s="24">
        <v>1659737.1</v>
      </c>
      <c r="D7" s="24">
        <v>1059737.1</v>
      </c>
      <c r="E7" s="24">
        <v>962828.04</v>
      </c>
      <c r="F7" s="24">
        <v>96909.06</v>
      </c>
      <c r="G7" s="24">
        <v>600000</v>
      </c>
    </row>
    <row r="8" s="1" customFormat="1" ht="18.75" customHeight="1" spans="1:7">
      <c r="A8" s="165" t="s">
        <v>86</v>
      </c>
      <c r="B8" s="165" t="s">
        <v>87</v>
      </c>
      <c r="C8" s="24">
        <v>109083.84</v>
      </c>
      <c r="D8" s="24">
        <v>109083.84</v>
      </c>
      <c r="E8" s="24">
        <v>109083.84</v>
      </c>
      <c r="F8" s="24"/>
      <c r="G8" s="24"/>
    </row>
    <row r="9" s="1" customFormat="1" ht="18.75" customHeight="1" spans="1:7">
      <c r="A9" s="126" t="s">
        <v>88</v>
      </c>
      <c r="B9" s="126" t="s">
        <v>89</v>
      </c>
      <c r="C9" s="24">
        <v>109083.84</v>
      </c>
      <c r="D9" s="24">
        <v>109083.84</v>
      </c>
      <c r="E9" s="24">
        <v>109083.84</v>
      </c>
      <c r="F9" s="24"/>
      <c r="G9" s="24"/>
    </row>
    <row r="10" s="1" customFormat="1" ht="18.75" customHeight="1" spans="1:7">
      <c r="A10" s="165" t="s">
        <v>92</v>
      </c>
      <c r="B10" s="165" t="s">
        <v>93</v>
      </c>
      <c r="C10" s="24">
        <v>11732.58</v>
      </c>
      <c r="D10" s="24">
        <v>11732.58</v>
      </c>
      <c r="E10" s="24"/>
      <c r="F10" s="24">
        <v>11732.58</v>
      </c>
      <c r="G10" s="24"/>
    </row>
    <row r="11" s="1" customFormat="1" ht="18.75" customHeight="1" spans="1:7">
      <c r="A11" s="126" t="s">
        <v>94</v>
      </c>
      <c r="B11" s="126" t="s">
        <v>95</v>
      </c>
      <c r="C11" s="24">
        <v>11732.58</v>
      </c>
      <c r="D11" s="24">
        <v>11732.58</v>
      </c>
      <c r="E11" s="24"/>
      <c r="F11" s="24">
        <v>11732.58</v>
      </c>
      <c r="G11" s="24"/>
    </row>
    <row r="12" s="1" customFormat="1" ht="18.75" customHeight="1" spans="1:7">
      <c r="A12" s="165" t="s">
        <v>96</v>
      </c>
      <c r="B12" s="165" t="s">
        <v>97</v>
      </c>
      <c r="C12" s="24">
        <v>1538920.68</v>
      </c>
      <c r="D12" s="24">
        <v>938920.68</v>
      </c>
      <c r="E12" s="24">
        <v>853744.2</v>
      </c>
      <c r="F12" s="24">
        <v>85176.48</v>
      </c>
      <c r="G12" s="24">
        <v>600000</v>
      </c>
    </row>
    <row r="13" s="1" customFormat="1" ht="18.75" customHeight="1" spans="1:7">
      <c r="A13" s="126" t="s">
        <v>98</v>
      </c>
      <c r="B13" s="126" t="s">
        <v>99</v>
      </c>
      <c r="C13" s="24">
        <v>938920.68</v>
      </c>
      <c r="D13" s="24">
        <v>938920.68</v>
      </c>
      <c r="E13" s="24">
        <v>853744.2</v>
      </c>
      <c r="F13" s="24">
        <v>85176.48</v>
      </c>
      <c r="G13" s="24"/>
    </row>
    <row r="14" s="1" customFormat="1" ht="18.75" customHeight="1" spans="1:7">
      <c r="A14" s="126" t="s">
        <v>100</v>
      </c>
      <c r="B14" s="126" t="s">
        <v>101</v>
      </c>
      <c r="C14" s="24">
        <v>600000</v>
      </c>
      <c r="D14" s="24"/>
      <c r="E14" s="24"/>
      <c r="F14" s="24"/>
      <c r="G14" s="24">
        <v>600000</v>
      </c>
    </row>
    <row r="15" s="1" customFormat="1" ht="18.75" customHeight="1" spans="1:7">
      <c r="A15" s="124" t="s">
        <v>105</v>
      </c>
      <c r="B15" s="124" t="s">
        <v>106</v>
      </c>
      <c r="C15" s="24">
        <v>42942.52</v>
      </c>
      <c r="D15" s="24">
        <v>42942.52</v>
      </c>
      <c r="E15" s="24">
        <v>42942.52</v>
      </c>
      <c r="F15" s="24"/>
      <c r="G15" s="24"/>
    </row>
    <row r="16" s="1" customFormat="1" ht="18.75" customHeight="1" spans="1:7">
      <c r="A16" s="165" t="s">
        <v>107</v>
      </c>
      <c r="B16" s="165" t="s">
        <v>108</v>
      </c>
      <c r="C16" s="24">
        <v>42942.52</v>
      </c>
      <c r="D16" s="24">
        <v>42942.52</v>
      </c>
      <c r="E16" s="24">
        <v>42942.52</v>
      </c>
      <c r="F16" s="24"/>
      <c r="G16" s="24"/>
    </row>
    <row r="17" s="1" customFormat="1" ht="18.75" customHeight="1" spans="1:7">
      <c r="A17" s="126" t="s">
        <v>109</v>
      </c>
      <c r="B17" s="126" t="s">
        <v>110</v>
      </c>
      <c r="C17" s="24">
        <v>40435.49</v>
      </c>
      <c r="D17" s="24">
        <v>40435.49</v>
      </c>
      <c r="E17" s="24">
        <v>40435.49</v>
      </c>
      <c r="F17" s="24"/>
      <c r="G17" s="24"/>
    </row>
    <row r="18" s="1" customFormat="1" ht="18.75" customHeight="1" spans="1:7">
      <c r="A18" s="126" t="s">
        <v>115</v>
      </c>
      <c r="B18" s="126" t="s">
        <v>116</v>
      </c>
      <c r="C18" s="24">
        <v>2507.03</v>
      </c>
      <c r="D18" s="24">
        <v>2507.03</v>
      </c>
      <c r="E18" s="24">
        <v>2507.03</v>
      </c>
      <c r="F18" s="24"/>
      <c r="G18" s="24"/>
    </row>
    <row r="19" s="1" customFormat="1" ht="18.75" customHeight="1" spans="1:7">
      <c r="A19" s="124" t="s">
        <v>117</v>
      </c>
      <c r="B19" s="124" t="s">
        <v>118</v>
      </c>
      <c r="C19" s="24">
        <v>81812.88</v>
      </c>
      <c r="D19" s="24">
        <v>81812.88</v>
      </c>
      <c r="E19" s="24">
        <v>81812.88</v>
      </c>
      <c r="F19" s="24"/>
      <c r="G19" s="24"/>
    </row>
    <row r="20" s="1" customFormat="1" ht="18.75" customHeight="1" spans="1:7">
      <c r="A20" s="165" t="s">
        <v>119</v>
      </c>
      <c r="B20" s="165" t="s">
        <v>120</v>
      </c>
      <c r="C20" s="24">
        <v>81812.88</v>
      </c>
      <c r="D20" s="24">
        <v>81812.88</v>
      </c>
      <c r="E20" s="24">
        <v>81812.88</v>
      </c>
      <c r="F20" s="24"/>
      <c r="G20" s="24"/>
    </row>
    <row r="21" s="1" customFormat="1" ht="18.75" customHeight="1" spans="1:7">
      <c r="A21" s="126" t="s">
        <v>121</v>
      </c>
      <c r="B21" s="126" t="s">
        <v>122</v>
      </c>
      <c r="C21" s="24">
        <v>81812.88</v>
      </c>
      <c r="D21" s="24">
        <v>81812.88</v>
      </c>
      <c r="E21" s="24">
        <v>81812.88</v>
      </c>
      <c r="F21" s="24"/>
      <c r="G21" s="24"/>
    </row>
    <row r="22" s="1" customFormat="1" ht="18.75" customHeight="1" spans="1:7">
      <c r="A22" s="48" t="s">
        <v>56</v>
      </c>
      <c r="B22" s="48"/>
      <c r="C22" s="24">
        <v>1784492.5</v>
      </c>
      <c r="D22" s="24">
        <v>1184492.5</v>
      </c>
      <c r="E22" s="24">
        <v>1087583.44</v>
      </c>
      <c r="F22" s="24">
        <v>96909.06</v>
      </c>
      <c r="G22" s="24">
        <v>600000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scale="8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" defaultRowHeight="14.25" customHeight="1" outlineLevelCol="6"/>
  <cols>
    <col min="1" max="1" width="20.625" style="1" customWidth="1"/>
    <col min="2" max="7" width="20" style="1" customWidth="1"/>
    <col min="8" max="16384" width="8" style="1"/>
  </cols>
  <sheetData>
    <row r="1" s="1" customFormat="1" ht="15" customHeight="1" spans="1:7">
      <c r="A1" s="145"/>
      <c r="B1" s="146"/>
      <c r="C1" s="146"/>
      <c r="D1" s="147"/>
      <c r="G1" s="148" t="s">
        <v>171</v>
      </c>
    </row>
    <row r="2" s="1" customFormat="1" ht="39" customHeight="1" spans="1:7">
      <c r="A2" s="137" t="str">
        <f>"2025"&amp;"年“三公”经费支出预算表"</f>
        <v>2025年“三公”经费支出预算表</v>
      </c>
      <c r="B2" s="71"/>
      <c r="C2" s="71"/>
      <c r="D2" s="71"/>
      <c r="E2" s="71"/>
      <c r="F2" s="71"/>
      <c r="G2" s="71"/>
    </row>
    <row r="3" s="1" customFormat="1" ht="18.75" customHeight="1" spans="1:7">
      <c r="A3" s="37" t="str">
        <f>"单位名称："&amp;"双江拉祜族佤族布朗族傣族自治县红十字会"</f>
        <v>单位名称：双江拉祜族佤族布朗族傣族自治县红十字会</v>
      </c>
      <c r="B3" s="146"/>
      <c r="C3" s="146"/>
      <c r="D3" s="67"/>
      <c r="E3" s="3"/>
      <c r="G3" s="148" t="s">
        <v>172</v>
      </c>
    </row>
    <row r="4" s="1" customFormat="1" ht="18.75" customHeight="1" spans="1:7">
      <c r="A4" s="10" t="s">
        <v>173</v>
      </c>
      <c r="B4" s="10" t="s">
        <v>174</v>
      </c>
      <c r="C4" s="27" t="s">
        <v>175</v>
      </c>
      <c r="D4" s="12" t="s">
        <v>176</v>
      </c>
      <c r="E4" s="13"/>
      <c r="F4" s="14"/>
      <c r="G4" s="27" t="s">
        <v>177</v>
      </c>
    </row>
    <row r="5" s="1" customFormat="1" ht="18.75" customHeight="1" spans="1:7">
      <c r="A5" s="17"/>
      <c r="B5" s="149"/>
      <c r="C5" s="29"/>
      <c r="D5" s="150" t="s">
        <v>58</v>
      </c>
      <c r="E5" s="150" t="s">
        <v>178</v>
      </c>
      <c r="F5" s="150" t="s">
        <v>179</v>
      </c>
      <c r="G5" s="29"/>
    </row>
    <row r="6" s="1" customFormat="1" ht="18.75" customHeight="1" spans="1:7">
      <c r="A6" s="151"/>
      <c r="B6" s="152">
        <v>1</v>
      </c>
      <c r="C6" s="153">
        <v>2</v>
      </c>
      <c r="D6" s="154">
        <v>3</v>
      </c>
      <c r="E6" s="154">
        <v>4</v>
      </c>
      <c r="F6" s="154">
        <v>5</v>
      </c>
      <c r="G6" s="153">
        <v>6</v>
      </c>
    </row>
    <row r="7" s="1" customFormat="1" ht="18.75" customHeight="1" spans="1:7">
      <c r="A7" s="151" t="s">
        <v>56</v>
      </c>
      <c r="B7" s="155">
        <v>5150</v>
      </c>
      <c r="C7" s="155"/>
      <c r="D7" s="155"/>
      <c r="E7" s="155"/>
      <c r="F7" s="155"/>
      <c r="G7" s="155">
        <v>5150</v>
      </c>
    </row>
    <row r="8" s="1" customFormat="1" ht="18.75" customHeight="1" spans="1:7">
      <c r="A8" s="156" t="s">
        <v>180</v>
      </c>
      <c r="B8" s="155"/>
      <c r="C8" s="155"/>
      <c r="D8" s="155"/>
      <c r="E8" s="155"/>
      <c r="F8" s="155"/>
      <c r="G8" s="155"/>
    </row>
    <row r="9" s="1" customFormat="1" ht="18.75" customHeight="1" spans="1:7">
      <c r="A9" s="156" t="s">
        <v>181</v>
      </c>
      <c r="B9" s="155">
        <v>5150</v>
      </c>
      <c r="C9" s="155"/>
      <c r="D9" s="155"/>
      <c r="E9" s="155"/>
      <c r="F9" s="155"/>
      <c r="G9" s="155">
        <v>5150</v>
      </c>
    </row>
    <row r="10" s="1" customFormat="1" ht="18.75" customHeight="1" spans="1:7">
      <c r="A10" s="156" t="s">
        <v>182</v>
      </c>
      <c r="B10" s="155"/>
      <c r="C10" s="155"/>
      <c r="D10" s="155"/>
      <c r="E10" s="155"/>
      <c r="F10" s="155"/>
      <c r="G10" s="155"/>
    </row>
    <row r="11" s="1" customFormat="1" ht="18.75" customHeight="1" spans="1:7">
      <c r="A11" s="156" t="s">
        <v>183</v>
      </c>
      <c r="B11" s="155"/>
      <c r="C11" s="155"/>
      <c r="D11" s="155"/>
      <c r="E11" s="155"/>
      <c r="F11" s="155"/>
      <c r="G11" s="155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1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8" defaultRowHeight="14.25" customHeight="1"/>
  <cols>
    <col min="1" max="1" width="28.75" style="1" customWidth="1"/>
    <col min="2" max="2" width="22.25" style="1" customWidth="1"/>
    <col min="3" max="3" width="23.25" style="1" customWidth="1"/>
    <col min="4" max="4" width="8.875" style="1" customWidth="1"/>
    <col min="5" max="5" width="15.375" style="1" customWidth="1"/>
    <col min="6" max="6" width="9" style="1" customWidth="1"/>
    <col min="7" max="7" width="20.125" style="1" customWidth="1"/>
    <col min="8" max="21" width="17.375" style="1" customWidth="1"/>
    <col min="22" max="23" width="17.5" style="1" customWidth="1"/>
    <col min="24" max="16384" width="8" style="1"/>
  </cols>
  <sheetData>
    <row r="1" s="1" customFormat="1" ht="18.75" customHeight="1" spans="2:23">
      <c r="B1" s="135"/>
      <c r="D1" s="136"/>
      <c r="E1" s="136"/>
      <c r="F1" s="136"/>
      <c r="G1" s="136"/>
      <c r="H1" s="68"/>
      <c r="I1" s="68"/>
      <c r="J1" s="68"/>
      <c r="K1" s="68"/>
      <c r="L1" s="68"/>
      <c r="M1" s="68"/>
      <c r="N1" s="3"/>
      <c r="O1" s="3"/>
      <c r="P1" s="3"/>
      <c r="Q1" s="68"/>
      <c r="U1" s="135"/>
      <c r="W1" s="33" t="s">
        <v>184</v>
      </c>
    </row>
    <row r="2" s="1" customFormat="1" ht="39.75" customHeight="1" spans="1:23">
      <c r="A2" s="137" t="str">
        <f>"2025"&amp;"年部门基本支出预算表"</f>
        <v>2025年部门基本支出预算表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6"/>
      <c r="O2" s="6"/>
      <c r="P2" s="6"/>
      <c r="Q2" s="71"/>
      <c r="R2" s="71"/>
      <c r="S2" s="71"/>
      <c r="T2" s="71"/>
      <c r="U2" s="71"/>
      <c r="V2" s="71"/>
      <c r="W2" s="71"/>
    </row>
    <row r="3" s="1" customFormat="1" ht="18.75" customHeight="1" spans="1:23">
      <c r="A3" s="7" t="str">
        <f>"单位名称："&amp;"双江拉祜族佤族布朗族傣族自治县红十字会"</f>
        <v>单位名称：双江拉祜族佤族布朗族傣族自治县红十字会</v>
      </c>
      <c r="B3" s="138"/>
      <c r="C3" s="138"/>
      <c r="D3" s="138"/>
      <c r="E3" s="138"/>
      <c r="F3" s="138"/>
      <c r="G3" s="138"/>
      <c r="H3" s="73"/>
      <c r="I3" s="73"/>
      <c r="J3" s="73"/>
      <c r="K3" s="73"/>
      <c r="L3" s="73"/>
      <c r="M3" s="73"/>
      <c r="N3" s="9"/>
      <c r="O3" s="9"/>
      <c r="P3" s="9"/>
      <c r="Q3" s="73"/>
      <c r="U3" s="135"/>
      <c r="W3" s="33" t="s">
        <v>172</v>
      </c>
    </row>
    <row r="4" s="1" customFormat="1" ht="18.75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39" t="s">
        <v>192</v>
      </c>
      <c r="I4" s="91"/>
      <c r="J4" s="91"/>
      <c r="K4" s="91"/>
      <c r="L4" s="91"/>
      <c r="M4" s="91"/>
      <c r="N4" s="13"/>
      <c r="O4" s="13"/>
      <c r="P4" s="13"/>
      <c r="Q4" s="76"/>
      <c r="R4" s="91"/>
      <c r="S4" s="91"/>
      <c r="T4" s="91"/>
      <c r="U4" s="91"/>
      <c r="V4" s="91"/>
      <c r="W4" s="142"/>
    </row>
    <row r="5" s="1" customFormat="1" ht="18.75" customHeight="1" spans="1:23">
      <c r="A5" s="15"/>
      <c r="B5" s="134"/>
      <c r="C5" s="15"/>
      <c r="D5" s="15"/>
      <c r="E5" s="15"/>
      <c r="F5" s="15"/>
      <c r="G5" s="15"/>
      <c r="H5" s="109" t="s">
        <v>193</v>
      </c>
      <c r="I5" s="139" t="s">
        <v>59</v>
      </c>
      <c r="J5" s="91"/>
      <c r="K5" s="91"/>
      <c r="L5" s="91"/>
      <c r="M5" s="142"/>
      <c r="N5" s="12" t="s">
        <v>194</v>
      </c>
      <c r="O5" s="13"/>
      <c r="P5" s="14"/>
      <c r="Q5" s="10" t="s">
        <v>62</v>
      </c>
      <c r="R5" s="139" t="s">
        <v>76</v>
      </c>
      <c r="S5" s="76"/>
      <c r="T5" s="91"/>
      <c r="U5" s="76"/>
      <c r="V5" s="76"/>
      <c r="W5" s="144"/>
    </row>
    <row r="6" s="1" customFormat="1" ht="18.75" customHeight="1" spans="1:23">
      <c r="A6" s="28"/>
      <c r="B6" s="28"/>
      <c r="C6" s="28"/>
      <c r="D6" s="28"/>
      <c r="E6" s="28"/>
      <c r="F6" s="28"/>
      <c r="G6" s="28"/>
      <c r="H6" s="28"/>
      <c r="I6" s="143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59</v>
      </c>
      <c r="O6" s="10" t="s">
        <v>60</v>
      </c>
      <c r="P6" s="10" t="s">
        <v>61</v>
      </c>
      <c r="Q6" s="28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s="1" customFormat="1" ht="18.75" customHeight="1" spans="1:23">
      <c r="A7" s="112"/>
      <c r="B7" s="112"/>
      <c r="C7" s="112"/>
      <c r="D7" s="112"/>
      <c r="E7" s="112"/>
      <c r="F7" s="112"/>
      <c r="G7" s="112"/>
      <c r="H7" s="112"/>
      <c r="I7" s="95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="1" customFormat="1" ht="18.75" customHeight="1" spans="1:23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40">
        <v>14</v>
      </c>
      <c r="O8" s="140">
        <v>15</v>
      </c>
      <c r="P8" s="140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</row>
    <row r="9" s="1" customFormat="1" ht="18.75" customHeight="1" spans="1:23">
      <c r="A9" s="141" t="s">
        <v>71</v>
      </c>
      <c r="B9" s="141"/>
      <c r="C9" s="141"/>
      <c r="D9" s="141"/>
      <c r="E9" s="141"/>
      <c r="F9" s="141"/>
      <c r="G9" s="141"/>
      <c r="H9" s="24">
        <v>1184492.5</v>
      </c>
      <c r="I9" s="24">
        <v>1184492.5</v>
      </c>
      <c r="J9" s="24"/>
      <c r="K9" s="24"/>
      <c r="L9" s="24">
        <v>1184492.5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ht="18.75" customHeight="1" spans="1:23">
      <c r="A10" s="141"/>
      <c r="B10" s="21" t="s">
        <v>201</v>
      </c>
      <c r="C10" s="21" t="s">
        <v>202</v>
      </c>
      <c r="D10" s="21" t="s">
        <v>98</v>
      </c>
      <c r="E10" s="21" t="s">
        <v>99</v>
      </c>
      <c r="F10" s="21" t="s">
        <v>203</v>
      </c>
      <c r="G10" s="21" t="s">
        <v>204</v>
      </c>
      <c r="H10" s="24">
        <v>256824</v>
      </c>
      <c r="I10" s="24">
        <v>256824</v>
      </c>
      <c r="J10" s="24"/>
      <c r="K10" s="24"/>
      <c r="L10" s="24">
        <v>256824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ht="18.75" customHeight="1" spans="1:23">
      <c r="A11" s="25"/>
      <c r="B11" s="21" t="s">
        <v>201</v>
      </c>
      <c r="C11" s="21" t="s">
        <v>202</v>
      </c>
      <c r="D11" s="21" t="s">
        <v>98</v>
      </c>
      <c r="E11" s="21" t="s">
        <v>99</v>
      </c>
      <c r="F11" s="21" t="s">
        <v>205</v>
      </c>
      <c r="G11" s="21" t="s">
        <v>206</v>
      </c>
      <c r="H11" s="24">
        <v>359088</v>
      </c>
      <c r="I11" s="24">
        <v>359088</v>
      </c>
      <c r="J11" s="24"/>
      <c r="K11" s="24"/>
      <c r="L11" s="24">
        <v>359088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="1" customFormat="1" ht="18.75" customHeight="1" spans="1:23">
      <c r="A12" s="25"/>
      <c r="B12" s="21" t="s">
        <v>207</v>
      </c>
      <c r="C12" s="21" t="s">
        <v>208</v>
      </c>
      <c r="D12" s="21" t="s">
        <v>98</v>
      </c>
      <c r="E12" s="21" t="s">
        <v>99</v>
      </c>
      <c r="F12" s="21" t="s">
        <v>209</v>
      </c>
      <c r="G12" s="21" t="s">
        <v>210</v>
      </c>
      <c r="H12" s="24">
        <v>112260</v>
      </c>
      <c r="I12" s="24">
        <v>112260</v>
      </c>
      <c r="J12" s="24"/>
      <c r="K12" s="24"/>
      <c r="L12" s="24">
        <v>112260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="1" customFormat="1" ht="18.75" customHeight="1" spans="1:23">
      <c r="A13" s="25"/>
      <c r="B13" s="21" t="s">
        <v>201</v>
      </c>
      <c r="C13" s="21" t="s">
        <v>202</v>
      </c>
      <c r="D13" s="21" t="s">
        <v>98</v>
      </c>
      <c r="E13" s="21" t="s">
        <v>99</v>
      </c>
      <c r="F13" s="21" t="s">
        <v>209</v>
      </c>
      <c r="G13" s="21" t="s">
        <v>210</v>
      </c>
      <c r="H13" s="24">
        <v>21402</v>
      </c>
      <c r="I13" s="24">
        <v>21402</v>
      </c>
      <c r="J13" s="24"/>
      <c r="K13" s="24"/>
      <c r="L13" s="24">
        <v>21402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="1" customFormat="1" ht="18.75" customHeight="1" spans="1:23">
      <c r="A14" s="25"/>
      <c r="B14" s="21" t="s">
        <v>211</v>
      </c>
      <c r="C14" s="21" t="s">
        <v>212</v>
      </c>
      <c r="D14" s="21" t="s">
        <v>88</v>
      </c>
      <c r="E14" s="21" t="s">
        <v>89</v>
      </c>
      <c r="F14" s="21" t="s">
        <v>213</v>
      </c>
      <c r="G14" s="21" t="s">
        <v>214</v>
      </c>
      <c r="H14" s="24">
        <v>109083.84</v>
      </c>
      <c r="I14" s="24">
        <v>109083.84</v>
      </c>
      <c r="J14" s="24"/>
      <c r="K14" s="24"/>
      <c r="L14" s="24">
        <v>109083.84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="1" customFormat="1" ht="18.75" customHeight="1" spans="1:23">
      <c r="A15" s="25"/>
      <c r="B15" s="21" t="s">
        <v>211</v>
      </c>
      <c r="C15" s="21" t="s">
        <v>212</v>
      </c>
      <c r="D15" s="21" t="s">
        <v>90</v>
      </c>
      <c r="E15" s="21" t="s">
        <v>91</v>
      </c>
      <c r="F15" s="21" t="s">
        <v>215</v>
      </c>
      <c r="G15" s="21" t="s">
        <v>216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="1" customFormat="1" ht="18.75" customHeight="1" spans="1:23">
      <c r="A16" s="25"/>
      <c r="B16" s="21" t="s">
        <v>211</v>
      </c>
      <c r="C16" s="21" t="s">
        <v>212</v>
      </c>
      <c r="D16" s="21" t="s">
        <v>111</v>
      </c>
      <c r="E16" s="21" t="s">
        <v>112</v>
      </c>
      <c r="F16" s="21" t="s">
        <v>217</v>
      </c>
      <c r="G16" s="21" t="s">
        <v>218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="1" customFormat="1" ht="18.75" customHeight="1" spans="1:23">
      <c r="A17" s="25"/>
      <c r="B17" s="21" t="s">
        <v>211</v>
      </c>
      <c r="C17" s="21" t="s">
        <v>212</v>
      </c>
      <c r="D17" s="21" t="s">
        <v>109</v>
      </c>
      <c r="E17" s="21" t="s">
        <v>110</v>
      </c>
      <c r="F17" s="21" t="s">
        <v>217</v>
      </c>
      <c r="G17" s="21" t="s">
        <v>218</v>
      </c>
      <c r="H17" s="24">
        <v>40435.49</v>
      </c>
      <c r="I17" s="24">
        <v>40435.49</v>
      </c>
      <c r="J17" s="24"/>
      <c r="K17" s="24"/>
      <c r="L17" s="24">
        <v>40435.49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="1" customFormat="1" ht="18.75" customHeight="1" spans="1:23">
      <c r="A18" s="25"/>
      <c r="B18" s="21" t="s">
        <v>211</v>
      </c>
      <c r="C18" s="21" t="s">
        <v>212</v>
      </c>
      <c r="D18" s="21" t="s">
        <v>113</v>
      </c>
      <c r="E18" s="21" t="s">
        <v>114</v>
      </c>
      <c r="F18" s="21" t="s">
        <v>219</v>
      </c>
      <c r="G18" s="21" t="s">
        <v>220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="1" customFormat="1" ht="18.75" customHeight="1" spans="1:23">
      <c r="A19" s="25"/>
      <c r="B19" s="21" t="s">
        <v>211</v>
      </c>
      <c r="C19" s="21" t="s">
        <v>212</v>
      </c>
      <c r="D19" s="21" t="s">
        <v>104</v>
      </c>
      <c r="E19" s="21" t="s">
        <v>103</v>
      </c>
      <c r="F19" s="21" t="s">
        <v>221</v>
      </c>
      <c r="G19" s="21" t="s">
        <v>222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="1" customFormat="1" ht="18.75" customHeight="1" spans="1:23">
      <c r="A20" s="25"/>
      <c r="B20" s="21" t="s">
        <v>211</v>
      </c>
      <c r="C20" s="21" t="s">
        <v>212</v>
      </c>
      <c r="D20" s="21" t="s">
        <v>115</v>
      </c>
      <c r="E20" s="21" t="s">
        <v>116</v>
      </c>
      <c r="F20" s="21" t="s">
        <v>221</v>
      </c>
      <c r="G20" s="21" t="s">
        <v>222</v>
      </c>
      <c r="H20" s="24">
        <v>1368</v>
      </c>
      <c r="I20" s="24">
        <v>1368</v>
      </c>
      <c r="J20" s="24"/>
      <c r="K20" s="24"/>
      <c r="L20" s="24">
        <v>1368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="1" customFormat="1" ht="18.75" customHeight="1" spans="1:23">
      <c r="A21" s="25"/>
      <c r="B21" s="21" t="s">
        <v>211</v>
      </c>
      <c r="C21" s="21" t="s">
        <v>212</v>
      </c>
      <c r="D21" s="21" t="s">
        <v>115</v>
      </c>
      <c r="E21" s="21" t="s">
        <v>116</v>
      </c>
      <c r="F21" s="21" t="s">
        <v>221</v>
      </c>
      <c r="G21" s="21" t="s">
        <v>222</v>
      </c>
      <c r="H21" s="24">
        <v>1139.03</v>
      </c>
      <c r="I21" s="24">
        <v>1139.03</v>
      </c>
      <c r="J21" s="24"/>
      <c r="K21" s="24"/>
      <c r="L21" s="24">
        <v>1139.03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="1" customFormat="1" ht="18.75" customHeight="1" spans="1:23">
      <c r="A22" s="25"/>
      <c r="B22" s="21" t="s">
        <v>223</v>
      </c>
      <c r="C22" s="21" t="s">
        <v>122</v>
      </c>
      <c r="D22" s="21" t="s">
        <v>121</v>
      </c>
      <c r="E22" s="21" t="s">
        <v>122</v>
      </c>
      <c r="F22" s="21" t="s">
        <v>224</v>
      </c>
      <c r="G22" s="21" t="s">
        <v>122</v>
      </c>
      <c r="H22" s="24">
        <v>81812.88</v>
      </c>
      <c r="I22" s="24">
        <v>81812.88</v>
      </c>
      <c r="J22" s="24"/>
      <c r="K22" s="24"/>
      <c r="L22" s="24">
        <v>81812.88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="1" customFormat="1" ht="18.75" customHeight="1" spans="1:23">
      <c r="A23" s="25"/>
      <c r="B23" s="21" t="s">
        <v>225</v>
      </c>
      <c r="C23" s="21" t="s">
        <v>226</v>
      </c>
      <c r="D23" s="21" t="s">
        <v>98</v>
      </c>
      <c r="E23" s="21" t="s">
        <v>99</v>
      </c>
      <c r="F23" s="21" t="s">
        <v>227</v>
      </c>
      <c r="G23" s="21" t="s">
        <v>228</v>
      </c>
      <c r="H23" s="24">
        <v>47400</v>
      </c>
      <c r="I23" s="24">
        <v>47400</v>
      </c>
      <c r="J23" s="24"/>
      <c r="K23" s="24"/>
      <c r="L23" s="24">
        <v>47400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="1" customFormat="1" ht="18.75" customHeight="1" spans="1:23">
      <c r="A24" s="25"/>
      <c r="B24" s="21" t="s">
        <v>225</v>
      </c>
      <c r="C24" s="21" t="s">
        <v>226</v>
      </c>
      <c r="D24" s="21" t="s">
        <v>98</v>
      </c>
      <c r="E24" s="21" t="s">
        <v>99</v>
      </c>
      <c r="F24" s="21" t="s">
        <v>227</v>
      </c>
      <c r="G24" s="21" t="s">
        <v>228</v>
      </c>
      <c r="H24" s="24">
        <v>56770.2</v>
      </c>
      <c r="I24" s="24">
        <v>56770.2</v>
      </c>
      <c r="J24" s="24"/>
      <c r="K24" s="24"/>
      <c r="L24" s="24">
        <v>56770.2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="1" customFormat="1" ht="18.75" customHeight="1" spans="1:23">
      <c r="A25" s="25"/>
      <c r="B25" s="21" t="s">
        <v>229</v>
      </c>
      <c r="C25" s="21" t="s">
        <v>177</v>
      </c>
      <c r="D25" s="21" t="s">
        <v>98</v>
      </c>
      <c r="E25" s="21" t="s">
        <v>99</v>
      </c>
      <c r="F25" s="21" t="s">
        <v>230</v>
      </c>
      <c r="G25" s="21" t="s">
        <v>177</v>
      </c>
      <c r="H25" s="24">
        <v>5150</v>
      </c>
      <c r="I25" s="24">
        <v>5150</v>
      </c>
      <c r="J25" s="24"/>
      <c r="K25" s="24"/>
      <c r="L25" s="24">
        <v>5150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="1" customFormat="1" ht="18.75" customHeight="1" spans="1:23">
      <c r="A26" s="25"/>
      <c r="B26" s="21" t="s">
        <v>231</v>
      </c>
      <c r="C26" s="21" t="s">
        <v>232</v>
      </c>
      <c r="D26" s="21" t="s">
        <v>98</v>
      </c>
      <c r="E26" s="21" t="s">
        <v>99</v>
      </c>
      <c r="F26" s="21" t="s">
        <v>233</v>
      </c>
      <c r="G26" s="21" t="s">
        <v>234</v>
      </c>
      <c r="H26" s="24">
        <v>5000</v>
      </c>
      <c r="I26" s="24">
        <v>5000</v>
      </c>
      <c r="J26" s="24"/>
      <c r="K26" s="24"/>
      <c r="L26" s="24">
        <v>5000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="1" customFormat="1" ht="18.75" customHeight="1" spans="1:23">
      <c r="A27" s="25"/>
      <c r="B27" s="21" t="s">
        <v>231</v>
      </c>
      <c r="C27" s="21" t="s">
        <v>232</v>
      </c>
      <c r="D27" s="21" t="s">
        <v>98</v>
      </c>
      <c r="E27" s="21" t="s">
        <v>99</v>
      </c>
      <c r="F27" s="21" t="s">
        <v>235</v>
      </c>
      <c r="G27" s="21" t="s">
        <v>236</v>
      </c>
      <c r="H27" s="24">
        <v>15890</v>
      </c>
      <c r="I27" s="24">
        <v>15890</v>
      </c>
      <c r="J27" s="24"/>
      <c r="K27" s="24"/>
      <c r="L27" s="24">
        <v>15890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="1" customFormat="1" ht="18.75" customHeight="1" spans="1:23">
      <c r="A28" s="25"/>
      <c r="B28" s="21" t="s">
        <v>237</v>
      </c>
      <c r="C28" s="21" t="s">
        <v>238</v>
      </c>
      <c r="D28" s="21" t="s">
        <v>98</v>
      </c>
      <c r="E28" s="21" t="s">
        <v>99</v>
      </c>
      <c r="F28" s="21" t="s">
        <v>239</v>
      </c>
      <c r="G28" s="21" t="s">
        <v>238</v>
      </c>
      <c r="H28" s="24">
        <v>5136.48</v>
      </c>
      <c r="I28" s="24">
        <v>5136.48</v>
      </c>
      <c r="J28" s="24"/>
      <c r="K28" s="24"/>
      <c r="L28" s="24">
        <v>5136.48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="1" customFormat="1" ht="18.75" customHeight="1" spans="1:23">
      <c r="A29" s="25"/>
      <c r="B29" s="21" t="s">
        <v>240</v>
      </c>
      <c r="C29" s="21" t="s">
        <v>241</v>
      </c>
      <c r="D29" s="21" t="s">
        <v>98</v>
      </c>
      <c r="E29" s="21" t="s">
        <v>99</v>
      </c>
      <c r="F29" s="21" t="s">
        <v>233</v>
      </c>
      <c r="G29" s="21" t="s">
        <v>234</v>
      </c>
      <c r="H29" s="24">
        <v>54000</v>
      </c>
      <c r="I29" s="24">
        <v>54000</v>
      </c>
      <c r="J29" s="24"/>
      <c r="K29" s="24"/>
      <c r="L29" s="24">
        <v>54000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="1" customFormat="1" ht="18.75" customHeight="1" spans="1:23">
      <c r="A30" s="25"/>
      <c r="B30" s="21" t="s">
        <v>242</v>
      </c>
      <c r="C30" s="21" t="s">
        <v>243</v>
      </c>
      <c r="D30" s="21" t="s">
        <v>94</v>
      </c>
      <c r="E30" s="21" t="s">
        <v>95</v>
      </c>
      <c r="F30" s="21" t="s">
        <v>235</v>
      </c>
      <c r="G30" s="21" t="s">
        <v>236</v>
      </c>
      <c r="H30" s="24">
        <v>11732.58</v>
      </c>
      <c r="I30" s="24">
        <v>11732.58</v>
      </c>
      <c r="J30" s="24"/>
      <c r="K30" s="24"/>
      <c r="L30" s="24">
        <v>11732.58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="1" customFormat="1" ht="18.75" customHeight="1" spans="1:23">
      <c r="A31" s="23" t="s">
        <v>56</v>
      </c>
      <c r="B31" s="23"/>
      <c r="C31" s="23"/>
      <c r="D31" s="23"/>
      <c r="E31" s="23"/>
      <c r="F31" s="23"/>
      <c r="G31" s="23"/>
      <c r="H31" s="24">
        <v>1184492.5</v>
      </c>
      <c r="I31" s="24">
        <v>1184492.5</v>
      </c>
      <c r="J31" s="24"/>
      <c r="K31" s="24"/>
      <c r="L31" s="24">
        <v>1184492.5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</sheetData>
  <mergeCells count="30">
    <mergeCell ref="A2:W2"/>
    <mergeCell ref="A3:G3"/>
    <mergeCell ref="H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showZeros="0" topLeftCell="B1" workbookViewId="0">
      <pane ySplit="1" topLeftCell="A2" activePane="bottomLeft" state="frozen"/>
      <selection/>
      <selection pane="bottomLeft" activeCell="I18" sqref="I18"/>
    </sheetView>
  </sheetViews>
  <sheetFormatPr defaultColWidth="8" defaultRowHeight="14.25" customHeight="1"/>
  <cols>
    <col min="1" max="1" width="10.875" style="1" customWidth="1"/>
    <col min="2" max="2" width="29.5" style="1" customWidth="1"/>
    <col min="3" max="3" width="28.75" style="1" customWidth="1"/>
    <col min="4" max="4" width="20.875" style="1" customWidth="1"/>
    <col min="5" max="5" width="9.75" style="1" customWidth="1"/>
    <col min="6" max="6" width="15.5" style="1" customWidth="1"/>
    <col min="7" max="7" width="8.625" style="1" customWidth="1"/>
    <col min="8" max="8" width="15.5" style="1" customWidth="1"/>
    <col min="9" max="21" width="16.75" style="1" customWidth="1"/>
    <col min="22" max="23" width="16.875" style="1" customWidth="1"/>
    <col min="24" max="16384" width="8" style="1"/>
  </cols>
  <sheetData>
    <row r="1" s="1" customFormat="1" ht="13.5" customHeight="1" spans="2:23">
      <c r="B1" s="128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8"/>
      <c r="W1" s="35" t="s">
        <v>244</v>
      </c>
    </row>
    <row r="2" s="1" customFormat="1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18.75" customHeight="1" spans="1:23">
      <c r="A3" s="7" t="str">
        <f>"单位名称："&amp;"双江拉祜族佤族布朗族傣族自治县红十字会"</f>
        <v>单位名称：双江拉祜族佤族布朗族傣族自治县红十字会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28"/>
      <c r="W3" s="35" t="s">
        <v>172</v>
      </c>
    </row>
    <row r="4" s="1" customFormat="1" ht="18.75" customHeight="1" spans="1:23">
      <c r="A4" s="10" t="s">
        <v>245</v>
      </c>
      <c r="B4" s="11" t="s">
        <v>186</v>
      </c>
      <c r="C4" s="10" t="s">
        <v>187</v>
      </c>
      <c r="D4" s="10" t="s">
        <v>246</v>
      </c>
      <c r="E4" s="11" t="s">
        <v>188</v>
      </c>
      <c r="F4" s="11" t="s">
        <v>189</v>
      </c>
      <c r="G4" s="11" t="s">
        <v>247</v>
      </c>
      <c r="H4" s="11" t="s">
        <v>248</v>
      </c>
      <c r="I4" s="27" t="s">
        <v>56</v>
      </c>
      <c r="J4" s="12" t="s">
        <v>249</v>
      </c>
      <c r="K4" s="13"/>
      <c r="L4" s="13"/>
      <c r="M4" s="14"/>
      <c r="N4" s="12" t="s">
        <v>194</v>
      </c>
      <c r="O4" s="13"/>
      <c r="P4" s="14"/>
      <c r="Q4" s="11" t="s">
        <v>62</v>
      </c>
      <c r="R4" s="12" t="s">
        <v>76</v>
      </c>
      <c r="S4" s="13"/>
      <c r="T4" s="13"/>
      <c r="U4" s="13"/>
      <c r="V4" s="13"/>
      <c r="W4" s="14"/>
    </row>
    <row r="5" s="1" customFormat="1" ht="18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31" t="s">
        <v>59</v>
      </c>
      <c r="K5" s="13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200</v>
      </c>
      <c r="U5" s="10" t="s">
        <v>67</v>
      </c>
      <c r="V5" s="10" t="s">
        <v>68</v>
      </c>
      <c r="W5" s="10" t="s">
        <v>69</v>
      </c>
    </row>
    <row r="6" s="1" customFormat="1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3"/>
      <c r="K6" s="96"/>
      <c r="L6" s="28"/>
      <c r="M6" s="28"/>
      <c r="N6" s="28"/>
      <c r="O6" s="28"/>
      <c r="P6" s="28"/>
      <c r="Q6" s="28"/>
      <c r="R6" s="28"/>
      <c r="S6" s="134"/>
      <c r="T6" s="134"/>
      <c r="U6" s="134"/>
      <c r="V6" s="134"/>
      <c r="W6" s="134"/>
    </row>
    <row r="7" s="1" customFormat="1" ht="18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3" t="s">
        <v>58</v>
      </c>
      <c r="K7" s="43" t="s">
        <v>250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s="1" customFormat="1" ht="18.7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s="1" customFormat="1" ht="18.75" customHeight="1" spans="1:23">
      <c r="A9" s="21"/>
      <c r="B9" s="21"/>
      <c r="C9" s="21" t="s">
        <v>251</v>
      </c>
      <c r="D9" s="21"/>
      <c r="E9" s="21"/>
      <c r="F9" s="21"/>
      <c r="G9" s="21"/>
      <c r="H9" s="21"/>
      <c r="I9" s="24">
        <v>50000</v>
      </c>
      <c r="J9" s="24">
        <v>50000</v>
      </c>
      <c r="K9" s="24">
        <v>50000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ht="18.75" customHeight="1" spans="1:23">
      <c r="A10" s="30" t="s">
        <v>252</v>
      </c>
      <c r="B10" s="30" t="s">
        <v>253</v>
      </c>
      <c r="C10" s="30" t="s">
        <v>251</v>
      </c>
      <c r="D10" s="30" t="s">
        <v>71</v>
      </c>
      <c r="E10" s="30" t="s">
        <v>100</v>
      </c>
      <c r="F10" s="30" t="s">
        <v>101</v>
      </c>
      <c r="G10" s="30" t="s">
        <v>254</v>
      </c>
      <c r="H10" s="30" t="s">
        <v>255</v>
      </c>
      <c r="I10" s="24">
        <v>45000</v>
      </c>
      <c r="J10" s="24">
        <v>45000</v>
      </c>
      <c r="K10" s="24">
        <v>45000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ht="18.75" customHeight="1" spans="1:23">
      <c r="A11" s="30" t="s">
        <v>252</v>
      </c>
      <c r="B11" s="30" t="s">
        <v>253</v>
      </c>
      <c r="C11" s="30" t="s">
        <v>251</v>
      </c>
      <c r="D11" s="30" t="s">
        <v>71</v>
      </c>
      <c r="E11" s="30" t="s">
        <v>100</v>
      </c>
      <c r="F11" s="30" t="s">
        <v>101</v>
      </c>
      <c r="G11" s="30" t="s">
        <v>235</v>
      </c>
      <c r="H11" s="30" t="s">
        <v>236</v>
      </c>
      <c r="I11" s="24">
        <v>5000</v>
      </c>
      <c r="J11" s="24">
        <v>5000</v>
      </c>
      <c r="K11" s="24">
        <v>5000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="1" customFormat="1" ht="18.75" customHeight="1" spans="1:23">
      <c r="A12" s="25"/>
      <c r="B12" s="25"/>
      <c r="C12" s="21" t="s">
        <v>256</v>
      </c>
      <c r="D12" s="25"/>
      <c r="E12" s="25"/>
      <c r="F12" s="25"/>
      <c r="G12" s="25"/>
      <c r="H12" s="25"/>
      <c r="I12" s="24">
        <v>100000</v>
      </c>
      <c r="J12" s="24">
        <v>100000</v>
      </c>
      <c r="K12" s="24">
        <v>100000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="1" customFormat="1" ht="18.75" customHeight="1" spans="1:23">
      <c r="A13" s="30" t="s">
        <v>257</v>
      </c>
      <c r="B13" s="30" t="s">
        <v>258</v>
      </c>
      <c r="C13" s="30" t="s">
        <v>256</v>
      </c>
      <c r="D13" s="30" t="s">
        <v>71</v>
      </c>
      <c r="E13" s="30" t="s">
        <v>100</v>
      </c>
      <c r="F13" s="30" t="s">
        <v>101</v>
      </c>
      <c r="G13" s="30" t="s">
        <v>259</v>
      </c>
      <c r="H13" s="30" t="s">
        <v>260</v>
      </c>
      <c r="I13" s="24">
        <v>100000</v>
      </c>
      <c r="J13" s="24">
        <v>100000</v>
      </c>
      <c r="K13" s="24">
        <v>100000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="1" customFormat="1" ht="18.75" customHeight="1" spans="1:23">
      <c r="A14" s="25"/>
      <c r="B14" s="25"/>
      <c r="C14" s="21" t="s">
        <v>261</v>
      </c>
      <c r="D14" s="25"/>
      <c r="E14" s="25"/>
      <c r="F14" s="25"/>
      <c r="G14" s="25"/>
      <c r="H14" s="25"/>
      <c r="I14" s="24">
        <v>150000</v>
      </c>
      <c r="J14" s="24">
        <v>150000</v>
      </c>
      <c r="K14" s="24">
        <v>150000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="1" customFormat="1" ht="18.75" customHeight="1" spans="1:23">
      <c r="A15" s="30" t="s">
        <v>257</v>
      </c>
      <c r="B15" s="30" t="s">
        <v>262</v>
      </c>
      <c r="C15" s="30" t="s">
        <v>261</v>
      </c>
      <c r="D15" s="30" t="s">
        <v>71</v>
      </c>
      <c r="E15" s="30" t="s">
        <v>100</v>
      </c>
      <c r="F15" s="30" t="s">
        <v>101</v>
      </c>
      <c r="G15" s="30" t="s">
        <v>259</v>
      </c>
      <c r="H15" s="30" t="s">
        <v>260</v>
      </c>
      <c r="I15" s="24">
        <v>150000</v>
      </c>
      <c r="J15" s="24">
        <v>150000</v>
      </c>
      <c r="K15" s="24">
        <v>150000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="1" customFormat="1" ht="18.75" customHeight="1" spans="1:23">
      <c r="A16" s="25"/>
      <c r="B16" s="25"/>
      <c r="C16" s="21" t="s">
        <v>263</v>
      </c>
      <c r="D16" s="25"/>
      <c r="E16" s="25"/>
      <c r="F16" s="25"/>
      <c r="G16" s="25"/>
      <c r="H16" s="25"/>
      <c r="I16" s="24">
        <v>200000</v>
      </c>
      <c r="J16" s="24">
        <v>200000</v>
      </c>
      <c r="K16" s="24">
        <v>200000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="1" customFormat="1" ht="18.75" customHeight="1" spans="1:23">
      <c r="A17" s="30" t="s">
        <v>252</v>
      </c>
      <c r="B17" s="30" t="s">
        <v>264</v>
      </c>
      <c r="C17" s="30" t="s">
        <v>263</v>
      </c>
      <c r="D17" s="30" t="s">
        <v>71</v>
      </c>
      <c r="E17" s="30" t="s">
        <v>100</v>
      </c>
      <c r="F17" s="30" t="s">
        <v>101</v>
      </c>
      <c r="G17" s="30" t="s">
        <v>265</v>
      </c>
      <c r="H17" s="30" t="s">
        <v>266</v>
      </c>
      <c r="I17" s="24">
        <v>70000</v>
      </c>
      <c r="J17" s="24">
        <v>70000</v>
      </c>
      <c r="K17" s="24">
        <v>70000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="1" customFormat="1" ht="18.75" customHeight="1" spans="1:23">
      <c r="A18" s="30" t="s">
        <v>252</v>
      </c>
      <c r="B18" s="30" t="s">
        <v>264</v>
      </c>
      <c r="C18" s="30" t="s">
        <v>263</v>
      </c>
      <c r="D18" s="30" t="s">
        <v>71</v>
      </c>
      <c r="E18" s="30" t="s">
        <v>100</v>
      </c>
      <c r="F18" s="30" t="s">
        <v>101</v>
      </c>
      <c r="G18" s="30" t="s">
        <v>267</v>
      </c>
      <c r="H18" s="30" t="s">
        <v>268</v>
      </c>
      <c r="I18" s="24">
        <v>130000</v>
      </c>
      <c r="J18" s="24">
        <v>130000</v>
      </c>
      <c r="K18" s="24">
        <v>130000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="1" customFormat="1" ht="18.75" customHeight="1" spans="1:23">
      <c r="A19" s="25"/>
      <c r="B19" s="25"/>
      <c r="C19" s="21" t="s">
        <v>269</v>
      </c>
      <c r="D19" s="25"/>
      <c r="E19" s="25"/>
      <c r="F19" s="25"/>
      <c r="G19" s="25"/>
      <c r="H19" s="25"/>
      <c r="I19" s="24">
        <v>100000</v>
      </c>
      <c r="J19" s="24">
        <v>100000</v>
      </c>
      <c r="K19" s="24">
        <v>100000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="1" customFormat="1" ht="18.75" customHeight="1" spans="1:23">
      <c r="A20" s="30" t="s">
        <v>252</v>
      </c>
      <c r="B20" s="30" t="s">
        <v>270</v>
      </c>
      <c r="C20" s="30" t="s">
        <v>269</v>
      </c>
      <c r="D20" s="30" t="s">
        <v>71</v>
      </c>
      <c r="E20" s="30" t="s">
        <v>100</v>
      </c>
      <c r="F20" s="30" t="s">
        <v>101</v>
      </c>
      <c r="G20" s="30" t="s">
        <v>254</v>
      </c>
      <c r="H20" s="30" t="s">
        <v>255</v>
      </c>
      <c r="I20" s="24">
        <v>90000</v>
      </c>
      <c r="J20" s="24">
        <v>90000</v>
      </c>
      <c r="K20" s="24">
        <v>90000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="1" customFormat="1" ht="18.75" customHeight="1" spans="1:23">
      <c r="A21" s="30" t="s">
        <v>252</v>
      </c>
      <c r="B21" s="30" t="s">
        <v>270</v>
      </c>
      <c r="C21" s="30" t="s">
        <v>269</v>
      </c>
      <c r="D21" s="30" t="s">
        <v>71</v>
      </c>
      <c r="E21" s="30" t="s">
        <v>100</v>
      </c>
      <c r="F21" s="30" t="s">
        <v>101</v>
      </c>
      <c r="G21" s="30" t="s">
        <v>235</v>
      </c>
      <c r="H21" s="30" t="s">
        <v>236</v>
      </c>
      <c r="I21" s="24">
        <v>10000</v>
      </c>
      <c r="J21" s="24">
        <v>10000</v>
      </c>
      <c r="K21" s="24">
        <v>10000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="1" customFormat="1" ht="18.75" customHeight="1" spans="1:23">
      <c r="A22" s="130" t="s">
        <v>56</v>
      </c>
      <c r="B22" s="130"/>
      <c r="C22" s="130"/>
      <c r="D22" s="130"/>
      <c r="E22" s="130"/>
      <c r="F22" s="130"/>
      <c r="G22" s="130"/>
      <c r="H22" s="130"/>
      <c r="I22" s="24">
        <v>600000</v>
      </c>
      <c r="J22" s="24">
        <v>600000</v>
      </c>
      <c r="K22" s="24">
        <v>600000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3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0"/>
  <sheetViews>
    <sheetView showZeros="0" workbookViewId="0">
      <pane ySplit="1" topLeftCell="A2" activePane="bottomLeft" state="frozen"/>
      <selection/>
      <selection pane="bottomLeft" activeCell="B26" sqref="B26:B30"/>
    </sheetView>
  </sheetViews>
  <sheetFormatPr defaultColWidth="8" defaultRowHeight="12" customHeight="1"/>
  <cols>
    <col min="1" max="1" width="47.25" style="1" customWidth="1"/>
    <col min="2" max="2" width="42" style="1" customWidth="1"/>
    <col min="3" max="5" width="16" style="1" customWidth="1"/>
    <col min="6" max="6" width="10.5" style="1" customWidth="1"/>
    <col min="7" max="7" width="14.875" style="1" customWidth="1"/>
    <col min="8" max="9" width="10.5" style="1" customWidth="1"/>
    <col min="10" max="10" width="24.125" style="1" customWidth="1"/>
    <col min="11" max="16384" width="8" style="1"/>
  </cols>
  <sheetData>
    <row r="1" s="1" customFormat="1" ht="15" customHeight="1" spans="10:10">
      <c r="J1" s="87" t="s">
        <v>271</v>
      </c>
    </row>
    <row r="2" s="1" customFormat="1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71"/>
      <c r="G2" s="6"/>
      <c r="H2" s="71"/>
      <c r="I2" s="71"/>
      <c r="J2" s="6"/>
    </row>
    <row r="3" s="1" customFormat="1" ht="18.75" customHeight="1" spans="1:8">
      <c r="A3" s="52" t="str">
        <f>"单位名称："&amp;"双江拉祜族佤族布朗族傣族自治县红十字会"</f>
        <v>单位名称：双江拉祜族佤族布朗族傣族自治县红十字会</v>
      </c>
      <c r="B3" s="53"/>
      <c r="C3" s="53"/>
      <c r="D3" s="53"/>
      <c r="E3" s="53"/>
      <c r="F3" s="54"/>
      <c r="G3" s="53"/>
      <c r="H3" s="54"/>
    </row>
    <row r="4" s="1" customFormat="1" ht="18.75" customHeight="1" spans="1:10">
      <c r="A4" s="43" t="s">
        <v>272</v>
      </c>
      <c r="B4" s="43" t="s">
        <v>273</v>
      </c>
      <c r="C4" s="43" t="s">
        <v>274</v>
      </c>
      <c r="D4" s="43" t="s">
        <v>275</v>
      </c>
      <c r="E4" s="43" t="s">
        <v>276</v>
      </c>
      <c r="F4" s="55" t="s">
        <v>277</v>
      </c>
      <c r="G4" s="43" t="s">
        <v>278</v>
      </c>
      <c r="H4" s="55" t="s">
        <v>279</v>
      </c>
      <c r="I4" s="55" t="s">
        <v>280</v>
      </c>
      <c r="J4" s="43" t="s">
        <v>281</v>
      </c>
    </row>
    <row r="5" s="1" customFormat="1" ht="18.75" customHeight="1" spans="1:10">
      <c r="A5" s="123">
        <v>1</v>
      </c>
      <c r="B5" s="123">
        <v>2</v>
      </c>
      <c r="C5" s="123">
        <v>3</v>
      </c>
      <c r="D5" s="123">
        <v>4</v>
      </c>
      <c r="E5" s="123">
        <v>5</v>
      </c>
      <c r="F5" s="123">
        <v>6</v>
      </c>
      <c r="G5" s="123">
        <v>7</v>
      </c>
      <c r="H5" s="123">
        <v>8</v>
      </c>
      <c r="I5" s="123">
        <v>9</v>
      </c>
      <c r="J5" s="123">
        <v>10</v>
      </c>
    </row>
    <row r="6" s="1" customFormat="1" ht="18.75" customHeight="1" spans="1:10">
      <c r="A6" s="124" t="s">
        <v>71</v>
      </c>
      <c r="B6" s="46"/>
      <c r="C6" s="46"/>
      <c r="D6" s="46"/>
      <c r="E6" s="48"/>
      <c r="F6" s="125"/>
      <c r="G6" s="48"/>
      <c r="H6" s="125"/>
      <c r="I6" s="125"/>
      <c r="J6" s="48"/>
    </row>
    <row r="7" s="1" customFormat="1" ht="18.75" customHeight="1" spans="1:10">
      <c r="A7" s="223" t="s">
        <v>251</v>
      </c>
      <c r="B7" s="127" t="s">
        <v>282</v>
      </c>
      <c r="C7" s="127" t="s">
        <v>283</v>
      </c>
      <c r="D7" s="127" t="s">
        <v>284</v>
      </c>
      <c r="E7" s="124" t="s">
        <v>285</v>
      </c>
      <c r="F7" s="127" t="s">
        <v>286</v>
      </c>
      <c r="G7" s="124" t="s">
        <v>287</v>
      </c>
      <c r="H7" s="127" t="s">
        <v>288</v>
      </c>
      <c r="I7" s="127" t="s">
        <v>289</v>
      </c>
      <c r="J7" s="124" t="s">
        <v>290</v>
      </c>
    </row>
    <row r="8" s="1" customFormat="1" ht="18.75" customHeight="1" spans="1:10">
      <c r="A8" s="126"/>
      <c r="B8" s="127"/>
      <c r="C8" s="127" t="s">
        <v>291</v>
      </c>
      <c r="D8" s="127" t="s">
        <v>292</v>
      </c>
      <c r="E8" s="124" t="s">
        <v>293</v>
      </c>
      <c r="F8" s="127" t="s">
        <v>286</v>
      </c>
      <c r="G8" s="124" t="s">
        <v>294</v>
      </c>
      <c r="H8" s="127" t="s">
        <v>295</v>
      </c>
      <c r="I8" s="127" t="s">
        <v>296</v>
      </c>
      <c r="J8" s="124" t="s">
        <v>297</v>
      </c>
    </row>
    <row r="9" s="1" customFormat="1" ht="18.75" customHeight="1" spans="1:10">
      <c r="A9" s="126"/>
      <c r="B9" s="127"/>
      <c r="C9" s="127" t="s">
        <v>291</v>
      </c>
      <c r="D9" s="127" t="s">
        <v>292</v>
      </c>
      <c r="E9" s="124" t="s">
        <v>298</v>
      </c>
      <c r="F9" s="127" t="s">
        <v>286</v>
      </c>
      <c r="G9" s="124" t="s">
        <v>294</v>
      </c>
      <c r="H9" s="127" t="s">
        <v>295</v>
      </c>
      <c r="I9" s="127" t="s">
        <v>296</v>
      </c>
      <c r="J9" s="124" t="s">
        <v>299</v>
      </c>
    </row>
    <row r="10" s="1" customFormat="1" ht="18.75" customHeight="1" spans="1:10">
      <c r="A10" s="126"/>
      <c r="B10" s="127"/>
      <c r="C10" s="127" t="s">
        <v>300</v>
      </c>
      <c r="D10" s="127" t="s">
        <v>301</v>
      </c>
      <c r="E10" s="124" t="s">
        <v>302</v>
      </c>
      <c r="F10" s="127" t="s">
        <v>286</v>
      </c>
      <c r="G10" s="124" t="s">
        <v>303</v>
      </c>
      <c r="H10" s="127" t="s">
        <v>295</v>
      </c>
      <c r="I10" s="127" t="s">
        <v>296</v>
      </c>
      <c r="J10" s="124" t="s">
        <v>304</v>
      </c>
    </row>
    <row r="11" s="1" customFormat="1" ht="18.75" customHeight="1" spans="1:10">
      <c r="A11" s="223" t="s">
        <v>256</v>
      </c>
      <c r="B11" s="127" t="s">
        <v>305</v>
      </c>
      <c r="C11" s="127" t="s">
        <v>283</v>
      </c>
      <c r="D11" s="127" t="s">
        <v>284</v>
      </c>
      <c r="E11" s="124" t="s">
        <v>306</v>
      </c>
      <c r="F11" s="127" t="s">
        <v>286</v>
      </c>
      <c r="G11" s="124" t="s">
        <v>166</v>
      </c>
      <c r="H11" s="127" t="s">
        <v>307</v>
      </c>
      <c r="I11" s="127" t="s">
        <v>289</v>
      </c>
      <c r="J11" s="124" t="s">
        <v>308</v>
      </c>
    </row>
    <row r="12" s="1" customFormat="1" ht="18.75" customHeight="1" spans="1:10">
      <c r="A12" s="126"/>
      <c r="B12" s="127"/>
      <c r="C12" s="127" t="s">
        <v>283</v>
      </c>
      <c r="D12" s="127" t="s">
        <v>309</v>
      </c>
      <c r="E12" s="124" t="s">
        <v>310</v>
      </c>
      <c r="F12" s="127" t="s">
        <v>311</v>
      </c>
      <c r="G12" s="124" t="s">
        <v>312</v>
      </c>
      <c r="H12" s="127" t="s">
        <v>295</v>
      </c>
      <c r="I12" s="127" t="s">
        <v>296</v>
      </c>
      <c r="J12" s="124" t="s">
        <v>313</v>
      </c>
    </row>
    <row r="13" s="1" customFormat="1" ht="18.75" customHeight="1" spans="1:10">
      <c r="A13" s="126"/>
      <c r="B13" s="127"/>
      <c r="C13" s="127" t="s">
        <v>283</v>
      </c>
      <c r="D13" s="127" t="s">
        <v>314</v>
      </c>
      <c r="E13" s="124" t="s">
        <v>315</v>
      </c>
      <c r="F13" s="127" t="s">
        <v>311</v>
      </c>
      <c r="G13" s="124" t="s">
        <v>312</v>
      </c>
      <c r="H13" s="127" t="s">
        <v>295</v>
      </c>
      <c r="I13" s="127" t="s">
        <v>296</v>
      </c>
      <c r="J13" s="124" t="s">
        <v>316</v>
      </c>
    </row>
    <row r="14" s="1" customFormat="1" ht="18.75" customHeight="1" spans="1:10">
      <c r="A14" s="126"/>
      <c r="B14" s="127"/>
      <c r="C14" s="127" t="s">
        <v>291</v>
      </c>
      <c r="D14" s="127" t="s">
        <v>292</v>
      </c>
      <c r="E14" s="124" t="s">
        <v>317</v>
      </c>
      <c r="F14" s="127" t="s">
        <v>286</v>
      </c>
      <c r="G14" s="124" t="s">
        <v>318</v>
      </c>
      <c r="H14" s="127" t="s">
        <v>295</v>
      </c>
      <c r="I14" s="127" t="s">
        <v>296</v>
      </c>
      <c r="J14" s="124" t="s">
        <v>319</v>
      </c>
    </row>
    <row r="15" s="1" customFormat="1" ht="18.75" customHeight="1" spans="1:10">
      <c r="A15" s="126"/>
      <c r="B15" s="127"/>
      <c r="C15" s="127" t="s">
        <v>300</v>
      </c>
      <c r="D15" s="127" t="s">
        <v>301</v>
      </c>
      <c r="E15" s="124" t="s">
        <v>320</v>
      </c>
      <c r="F15" s="127" t="s">
        <v>286</v>
      </c>
      <c r="G15" s="124" t="s">
        <v>303</v>
      </c>
      <c r="H15" s="127" t="s">
        <v>295</v>
      </c>
      <c r="I15" s="127" t="s">
        <v>296</v>
      </c>
      <c r="J15" s="124" t="s">
        <v>321</v>
      </c>
    </row>
    <row r="16" s="1" customFormat="1" ht="18.75" customHeight="1" spans="1:10">
      <c r="A16" s="223" t="s">
        <v>261</v>
      </c>
      <c r="B16" s="127" t="s">
        <v>322</v>
      </c>
      <c r="C16" s="127" t="s">
        <v>283</v>
      </c>
      <c r="D16" s="127" t="s">
        <v>284</v>
      </c>
      <c r="E16" s="124" t="s">
        <v>323</v>
      </c>
      <c r="F16" s="127" t="s">
        <v>286</v>
      </c>
      <c r="G16" s="124" t="s">
        <v>324</v>
      </c>
      <c r="H16" s="127" t="s">
        <v>325</v>
      </c>
      <c r="I16" s="127" t="s">
        <v>289</v>
      </c>
      <c r="J16" s="124" t="s">
        <v>326</v>
      </c>
    </row>
    <row r="17" s="1" customFormat="1" ht="18.75" customHeight="1" spans="1:10">
      <c r="A17" s="126"/>
      <c r="B17" s="127"/>
      <c r="C17" s="127" t="s">
        <v>283</v>
      </c>
      <c r="D17" s="127" t="s">
        <v>284</v>
      </c>
      <c r="E17" s="124" t="s">
        <v>327</v>
      </c>
      <c r="F17" s="127" t="s">
        <v>286</v>
      </c>
      <c r="G17" s="124" t="s">
        <v>324</v>
      </c>
      <c r="H17" s="127" t="s">
        <v>328</v>
      </c>
      <c r="I17" s="127" t="s">
        <v>289</v>
      </c>
      <c r="J17" s="124" t="s">
        <v>329</v>
      </c>
    </row>
    <row r="18" s="1" customFormat="1" ht="18.75" customHeight="1" spans="1:10">
      <c r="A18" s="126"/>
      <c r="B18" s="127"/>
      <c r="C18" s="127" t="s">
        <v>291</v>
      </c>
      <c r="D18" s="127" t="s">
        <v>330</v>
      </c>
      <c r="E18" s="124" t="s">
        <v>331</v>
      </c>
      <c r="F18" s="127" t="s">
        <v>332</v>
      </c>
      <c r="G18" s="124" t="s">
        <v>333</v>
      </c>
      <c r="H18" s="127" t="s">
        <v>334</v>
      </c>
      <c r="I18" s="127" t="s">
        <v>289</v>
      </c>
      <c r="J18" s="124" t="s">
        <v>335</v>
      </c>
    </row>
    <row r="19" s="1" customFormat="1" ht="18.75" customHeight="1" spans="1:10">
      <c r="A19" s="126"/>
      <c r="B19" s="127"/>
      <c r="C19" s="127" t="s">
        <v>291</v>
      </c>
      <c r="D19" s="127" t="s">
        <v>292</v>
      </c>
      <c r="E19" s="124" t="s">
        <v>336</v>
      </c>
      <c r="F19" s="127" t="s">
        <v>286</v>
      </c>
      <c r="G19" s="124" t="s">
        <v>337</v>
      </c>
      <c r="H19" s="127" t="s">
        <v>295</v>
      </c>
      <c r="I19" s="127" t="s">
        <v>296</v>
      </c>
      <c r="J19" s="124" t="s">
        <v>338</v>
      </c>
    </row>
    <row r="20" s="1" customFormat="1" ht="18.75" customHeight="1" spans="1:10">
      <c r="A20" s="126"/>
      <c r="B20" s="127"/>
      <c r="C20" s="127" t="s">
        <v>300</v>
      </c>
      <c r="D20" s="127" t="s">
        <v>301</v>
      </c>
      <c r="E20" s="124" t="s">
        <v>339</v>
      </c>
      <c r="F20" s="127" t="s">
        <v>286</v>
      </c>
      <c r="G20" s="124" t="s">
        <v>303</v>
      </c>
      <c r="H20" s="127" t="s">
        <v>295</v>
      </c>
      <c r="I20" s="127" t="s">
        <v>289</v>
      </c>
      <c r="J20" s="124" t="s">
        <v>340</v>
      </c>
    </row>
    <row r="21" s="1" customFormat="1" ht="18.75" customHeight="1" spans="1:10">
      <c r="A21" s="223" t="s">
        <v>269</v>
      </c>
      <c r="B21" s="127" t="s">
        <v>341</v>
      </c>
      <c r="C21" s="127" t="s">
        <v>283</v>
      </c>
      <c r="D21" s="127" t="s">
        <v>284</v>
      </c>
      <c r="E21" s="124" t="s">
        <v>342</v>
      </c>
      <c r="F21" s="127" t="s">
        <v>332</v>
      </c>
      <c r="G21" s="124" t="s">
        <v>168</v>
      </c>
      <c r="H21" s="127" t="s">
        <v>343</v>
      </c>
      <c r="I21" s="127" t="s">
        <v>296</v>
      </c>
      <c r="J21" s="124" t="s">
        <v>344</v>
      </c>
    </row>
    <row r="22" s="1" customFormat="1" ht="18.75" customHeight="1" spans="1:10">
      <c r="A22" s="126"/>
      <c r="B22" s="127"/>
      <c r="C22" s="127" t="s">
        <v>283</v>
      </c>
      <c r="D22" s="127" t="s">
        <v>309</v>
      </c>
      <c r="E22" s="124" t="s">
        <v>345</v>
      </c>
      <c r="F22" s="127" t="s">
        <v>311</v>
      </c>
      <c r="G22" s="124" t="s">
        <v>312</v>
      </c>
      <c r="H22" s="127" t="s">
        <v>295</v>
      </c>
      <c r="I22" s="127" t="s">
        <v>296</v>
      </c>
      <c r="J22" s="124" t="s">
        <v>344</v>
      </c>
    </row>
    <row r="23" s="1" customFormat="1" ht="18.75" customHeight="1" spans="1:10">
      <c r="A23" s="126"/>
      <c r="B23" s="127"/>
      <c r="C23" s="127" t="s">
        <v>283</v>
      </c>
      <c r="D23" s="127" t="s">
        <v>314</v>
      </c>
      <c r="E23" s="124" t="s">
        <v>346</v>
      </c>
      <c r="F23" s="127" t="s">
        <v>332</v>
      </c>
      <c r="G23" s="124" t="s">
        <v>165</v>
      </c>
      <c r="H23" s="127" t="s">
        <v>347</v>
      </c>
      <c r="I23" s="127" t="s">
        <v>289</v>
      </c>
      <c r="J23" s="124" t="s">
        <v>344</v>
      </c>
    </row>
    <row r="24" s="1" customFormat="1" ht="18.75" customHeight="1" spans="1:10">
      <c r="A24" s="126"/>
      <c r="B24" s="127"/>
      <c r="C24" s="127" t="s">
        <v>291</v>
      </c>
      <c r="D24" s="127" t="s">
        <v>292</v>
      </c>
      <c r="E24" s="124" t="s">
        <v>348</v>
      </c>
      <c r="F24" s="127" t="s">
        <v>311</v>
      </c>
      <c r="G24" s="124" t="s">
        <v>294</v>
      </c>
      <c r="H24" s="127" t="s">
        <v>295</v>
      </c>
      <c r="I24" s="127" t="s">
        <v>296</v>
      </c>
      <c r="J24" s="124" t="s">
        <v>349</v>
      </c>
    </row>
    <row r="25" s="1" customFormat="1" ht="18.75" customHeight="1" spans="1:10">
      <c r="A25" s="126"/>
      <c r="B25" s="127"/>
      <c r="C25" s="127" t="s">
        <v>300</v>
      </c>
      <c r="D25" s="127" t="s">
        <v>301</v>
      </c>
      <c r="E25" s="124" t="s">
        <v>350</v>
      </c>
      <c r="F25" s="127" t="s">
        <v>286</v>
      </c>
      <c r="G25" s="124" t="s">
        <v>294</v>
      </c>
      <c r="H25" s="127" t="s">
        <v>295</v>
      </c>
      <c r="I25" s="127" t="s">
        <v>296</v>
      </c>
      <c r="J25" s="124" t="s">
        <v>351</v>
      </c>
    </row>
    <row r="26" s="1" customFormat="1" ht="18.75" customHeight="1" spans="1:10">
      <c r="A26" s="223" t="s">
        <v>263</v>
      </c>
      <c r="B26" s="127" t="s">
        <v>352</v>
      </c>
      <c r="C26" s="127" t="s">
        <v>283</v>
      </c>
      <c r="D26" s="127" t="s">
        <v>284</v>
      </c>
      <c r="E26" s="124" t="s">
        <v>353</v>
      </c>
      <c r="F26" s="127" t="s">
        <v>286</v>
      </c>
      <c r="G26" s="124" t="s">
        <v>354</v>
      </c>
      <c r="H26" s="127" t="s">
        <v>288</v>
      </c>
      <c r="I26" s="127" t="s">
        <v>289</v>
      </c>
      <c r="J26" s="124" t="s">
        <v>355</v>
      </c>
    </row>
    <row r="27" s="1" customFormat="1" ht="18.75" customHeight="1" spans="1:10">
      <c r="A27" s="126"/>
      <c r="B27" s="127"/>
      <c r="C27" s="127" t="s">
        <v>283</v>
      </c>
      <c r="D27" s="127" t="s">
        <v>284</v>
      </c>
      <c r="E27" s="124" t="s">
        <v>356</v>
      </c>
      <c r="F27" s="127" t="s">
        <v>286</v>
      </c>
      <c r="G27" s="124" t="s">
        <v>357</v>
      </c>
      <c r="H27" s="127" t="s">
        <v>358</v>
      </c>
      <c r="I27" s="127" t="s">
        <v>289</v>
      </c>
      <c r="J27" s="124" t="s">
        <v>359</v>
      </c>
    </row>
    <row r="28" s="1" customFormat="1" ht="18.75" customHeight="1" spans="1:10">
      <c r="A28" s="126"/>
      <c r="B28" s="127"/>
      <c r="C28" s="127" t="s">
        <v>283</v>
      </c>
      <c r="D28" s="127" t="s">
        <v>309</v>
      </c>
      <c r="E28" s="124" t="s">
        <v>360</v>
      </c>
      <c r="F28" s="127" t="s">
        <v>286</v>
      </c>
      <c r="G28" s="124" t="s">
        <v>303</v>
      </c>
      <c r="H28" s="127" t="s">
        <v>295</v>
      </c>
      <c r="I28" s="127" t="s">
        <v>296</v>
      </c>
      <c r="J28" s="124" t="s">
        <v>361</v>
      </c>
    </row>
    <row r="29" s="1" customFormat="1" ht="18.75" customHeight="1" spans="1:10">
      <c r="A29" s="126"/>
      <c r="B29" s="127"/>
      <c r="C29" s="127" t="s">
        <v>291</v>
      </c>
      <c r="D29" s="127" t="s">
        <v>292</v>
      </c>
      <c r="E29" s="124" t="s">
        <v>298</v>
      </c>
      <c r="F29" s="127" t="s">
        <v>286</v>
      </c>
      <c r="G29" s="124" t="s">
        <v>303</v>
      </c>
      <c r="H29" s="127" t="s">
        <v>295</v>
      </c>
      <c r="I29" s="127" t="s">
        <v>296</v>
      </c>
      <c r="J29" s="124" t="s">
        <v>299</v>
      </c>
    </row>
    <row r="30" s="1" customFormat="1" ht="18.75" customHeight="1" spans="1:10">
      <c r="A30" s="126"/>
      <c r="B30" s="127"/>
      <c r="C30" s="127" t="s">
        <v>300</v>
      </c>
      <c r="D30" s="127" t="s">
        <v>301</v>
      </c>
      <c r="E30" s="124" t="s">
        <v>362</v>
      </c>
      <c r="F30" s="127" t="s">
        <v>286</v>
      </c>
      <c r="G30" s="124" t="s">
        <v>303</v>
      </c>
      <c r="H30" s="127" t="s">
        <v>295</v>
      </c>
      <c r="I30" s="127" t="s">
        <v>296</v>
      </c>
      <c r="J30" s="124" t="s">
        <v>363</v>
      </c>
    </row>
  </sheetData>
  <mergeCells count="12">
    <mergeCell ref="A2:J2"/>
    <mergeCell ref="A3:H3"/>
    <mergeCell ref="A7:A10"/>
    <mergeCell ref="A11:A15"/>
    <mergeCell ref="A16:A20"/>
    <mergeCell ref="A21:A25"/>
    <mergeCell ref="A26:A30"/>
    <mergeCell ref="B7:B10"/>
    <mergeCell ref="B11:B15"/>
    <mergeCell ref="B16:B20"/>
    <mergeCell ref="B21:B25"/>
    <mergeCell ref="B26:B30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煜子</cp:lastModifiedBy>
  <dcterms:created xsi:type="dcterms:W3CDTF">2025-01-21T02:50:00Z</dcterms:created>
  <dcterms:modified xsi:type="dcterms:W3CDTF">2025-03-14T07:35:14Z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10334C5FA0AF4629B0995BE8ECFC982D_13</vt:lpwstr>
  </property>
  <property fmtid="{D5CDD505-2E9C-101B-9397-08002B2CF9AE}" pid="3" name="KSOProductBuildVer">
    <vt:lpwstr>2052-12.1.0.16729</vt:lpwstr>
  </property>
</Properties>
</file>