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0" activeTab="14"/>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中央和省、市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<sst xmlns="http://schemas.openxmlformats.org/spreadsheetml/2006/main" count="1310" uniqueCount="492">
  <si>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</si>
  <si>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</si>
  <si>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</si>
  <si>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</si>
  <si>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</si>
  <si>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</si>
  <si>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</si>
  <si>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</si>
  <si>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</si>
  <si>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</si>
  <si>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</si>
  <si>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</si>
  <si>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</si>
  <si>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</si>
  <si>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</si>
  <si>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</si>
  <si>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</si>
  <si>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</si>
  <si>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</si>
  <si>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</si>
  <si>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</si>
  <si>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</si>
  <si>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</si>
  <si>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</si>
  <si>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</si>
  <si>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</si>
  <si>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</si>
  <si>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</si>
  <si>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</si>
  <si>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</si>
  <si>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</si>
  <si>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</si>
  <si>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</si>
  <si>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</si>
  <si>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</si>
  <si>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</si>
  <si>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</si>
  <si>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</si>
  <si>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</si>
  <si>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</si>
  <si>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</si>
  <si>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</si>
  <si>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</si>
  <si>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</si>
  <si>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</si>
  <si>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</si>
  <si>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</si>
  <si>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</si>
  <si>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</si>
  <si>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</si>
  <si>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</si>
  <si>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</si>
  <si>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</si>
  <si>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</si>
  <si>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</si>
  <si>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</si>
  <si>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</si>
  <si>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</si>
  <si>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</si>
  <si>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</si>
  <si>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</si>
  <si>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</si>
  <si>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</si>
  <si>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</si>
  <si>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</si>
  <si>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</si>
  <si>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</si>
  <si>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</si>
  <si>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</si>
  <si>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</si>
  <si>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131011</t>
  </si>
  <si>
    <t>双江拉祜族佤族布朗族傣族自治县忙糯乡卫生院</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</si>
  <si>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</si>
  <si>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</si>
  <si>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</si>
  <si>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</si>
  <si>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</si>
  <si>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</si>
  <si>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</si>
  <si>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</si>
  <si>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</si>
  <si>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</si>
  <si>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</si>
  <si>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</si>
  <si>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208</t>
  </si>
  <si>
    <t>社会保障和就业支出</t>
  </si>
  <si>
    <t>20805</t>
  </si>
  <si>
    <t>行政事业单位养老支出</t>
  </si>
  <si>
    <t>2080502</t>
  </si>
  <si>
    <t>事业单位离退休</t>
  </si>
  <si>
    <t>2080505</t>
  </si>
  <si>
    <t>机关事业单位基本养老保险缴费支出</t>
  </si>
  <si>
    <t>20811</t>
  </si>
  <si>
    <t>残疾人事业</t>
  </si>
  <si>
    <t>2081199</t>
  </si>
  <si>
    <t>其他残疾人事业支出</t>
  </si>
  <si>
    <t>20899</t>
  </si>
  <si>
    <t>其他社会保障和就业支出</t>
  </si>
  <si>
    <t>2089999</t>
  </si>
  <si>
    <t>210</t>
  </si>
  <si>
    <t>卫生健康支出</t>
  </si>
  <si>
    <t>21001</t>
  </si>
  <si>
    <t>卫生健康管理事务</t>
  </si>
  <si>
    <t>2100199</t>
  </si>
  <si>
    <t>其他卫生健康管理事务支出</t>
  </si>
  <si>
    <t>21003</t>
  </si>
  <si>
    <t>基层医疗卫生机构</t>
  </si>
  <si>
    <t>2100302</t>
  </si>
  <si>
    <t>乡镇卫生院</t>
  </si>
  <si>
    <t>2100399</t>
  </si>
  <si>
    <t>其他基层医疗卫生机构支出</t>
  </si>
  <si>
    <t>21004</t>
  </si>
  <si>
    <t>公共卫生</t>
  </si>
  <si>
    <t>2100408</t>
  </si>
  <si>
    <t>基本公共卫生服务</t>
  </si>
  <si>
    <t>2100409</t>
  </si>
  <si>
    <t>重大公共卫生服务</t>
  </si>
  <si>
    <t>21011</t>
  </si>
  <si>
    <t>行政事业单位医疗</t>
  </si>
  <si>
    <t>2101102</t>
  </si>
  <si>
    <t>事业单位医疗</t>
  </si>
  <si>
    <t>2101103</t>
  </si>
  <si>
    <t>公务员医疗补助</t>
  </si>
  <si>
    <t>2101199</t>
  </si>
  <si>
    <t>其他行政事业单位医疗支出</t>
  </si>
  <si>
    <t>21017</t>
  </si>
  <si>
    <t>中医药事务</t>
  </si>
  <si>
    <t>2101704</t>
  </si>
  <si>
    <t>中医（民族医）药专项</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</si>
  <si>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</si>
  <si>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</si>
  <si>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</si>
  <si>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</si>
  <si>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</si>
  <si>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</si>
  <si>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</si>
  <si>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</si>
  <si>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</si>
  <si>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</si>
  <si>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</si>
  <si>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</si>
  <si>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</si>
  <si>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</si>
  <si>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</si>
  <si>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</si>
  <si>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</si>
  <si>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</si>
  <si>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</si>
  <si>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</si>
  <si>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</si>
  <si>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</si>
  <si>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</si>
  <si>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</si>
  <si>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</si>
  <si>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</si>
  <si>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</si>
  <si>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</si>
  <si>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</si>
  <si>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</si>
  <si>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</si>
  <si>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</si>
  <si>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</si>
  <si>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</si>
  <si>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</si>
  <si>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</si>
  <si>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</si>
  <si>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</si>
  <si>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</si>
  <si>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</si>
  <si>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</si>
  <si>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</si>
  <si>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</si>
  <si>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</si>
  <si>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</si>
  <si>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</si>
  <si>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</si>
  <si>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</si>
  <si>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</si>
  <si>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</si>
  <si>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</si>
  <si>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</si>
  <si>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</si>
  <si>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</si>
  <si>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</si>
  <si>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</si>
  <si>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</si>
  <si>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</si>
  <si>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</si>
  <si>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</si>
  <si>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</si>
  <si>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</si>
  <si>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</si>
  <si>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</si>
  <si>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</si>
  <si>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</si>
  <si>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</si>
  <si>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</si>
  <si>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</si>
  <si>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</si>
  <si>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</si>
  <si>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</si>
  <si>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</si>
  <si>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</si>
  <si>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</si>
  <si>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</si>
  <si>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</si>
  <si>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</si>
  <si>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</si>
  <si>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</si>
  <si>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</si>
  <si>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</si>
  <si>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</si>
  <si>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</si>
  <si>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</si>
  <si>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530925210000000001967</t>
  </si>
  <si>
    <t>事业人员工资支出</t>
  </si>
  <si>
    <t>30101</t>
  </si>
  <si>
    <t>基本工资</t>
  </si>
  <si>
    <t>30102</t>
  </si>
  <si>
    <t>津贴补贴</t>
  </si>
  <si>
    <t>30107</t>
  </si>
  <si>
    <t>绩效工资</t>
  </si>
  <si>
    <t>530925231100001414590</t>
  </si>
  <si>
    <t>绩效工资（2017年提高标准部分）</t>
  </si>
  <si>
    <t>530925210000000001968</t>
  </si>
  <si>
    <t>社会保障缴费</t>
  </si>
  <si>
    <t>30108</t>
  </si>
  <si>
    <t>机关事业单位基本养老保险缴费</t>
  </si>
  <si>
    <t>2080506</t>
  </si>
  <si>
    <t>机关事业单位职业年金缴费支出</t>
  </si>
  <si>
    <t>30109</t>
  </si>
  <si>
    <t>职业年金缴费</t>
  </si>
  <si>
    <t>30110</t>
  </si>
  <si>
    <t>职工基本医疗保险缴费</t>
  </si>
  <si>
    <t>2101101</t>
  </si>
  <si>
    <t>行政单位医疗</t>
  </si>
  <si>
    <t>30111</t>
  </si>
  <si>
    <t>公务员医疗补助缴费</t>
  </si>
  <si>
    <t>30112</t>
  </si>
  <si>
    <t>其他社会保障缴费</t>
  </si>
  <si>
    <t>530925210000000001969</t>
  </si>
  <si>
    <t>30113</t>
  </si>
  <si>
    <t>530925231100001166166</t>
  </si>
  <si>
    <t>退休人员公用经费</t>
  </si>
  <si>
    <t>30299</t>
  </si>
  <si>
    <t>其他商品和服务支出</t>
  </si>
  <si>
    <t>530925251100003736844</t>
  </si>
  <si>
    <t>残疾人就业保障金</t>
  </si>
  <si>
    <t>530925241100002296705</t>
  </si>
  <si>
    <t>其他退休费</t>
  </si>
  <si>
    <t>30302</t>
  </si>
  <si>
    <t>退休费</t>
  </si>
  <si>
    <t>530925251100003814116</t>
  </si>
  <si>
    <t>其他村（社区）小组干部待遇补助</t>
  </si>
  <si>
    <t>30305</t>
  </si>
  <si>
    <t>生活补助</t>
  </si>
  <si>
    <t>预算05-1表</t>
  </si>
  <si>
    <t>项目分类</t>
  </si>
  <si>
    <t>项目单位</t>
  </si>
  <si>
    <t>经济科目编码</t>
  </si>
  <si>
    <t>经济科目名称</t>
  </si>
  <si>
    <t>本年拨款</t>
  </si>
  <si>
    <t>其中：本次下达</t>
  </si>
  <si>
    <t>2024年重大公共卫生服务结算补助资金（结核病防治）</t>
  </si>
  <si>
    <t>事业发展类</t>
  </si>
  <si>
    <t>530925241100003219204</t>
  </si>
  <si>
    <t>30206</t>
  </si>
  <si>
    <t>电费</t>
  </si>
  <si>
    <t>办公设备购置经费</t>
  </si>
  <si>
    <t>530925251100003733729</t>
  </si>
  <si>
    <t>30201</t>
  </si>
  <si>
    <t>办公费</t>
  </si>
  <si>
    <t>31002</t>
  </si>
  <si>
    <t>办公设备购置</t>
  </si>
  <si>
    <t>防治艾滋病专项经费</t>
  </si>
  <si>
    <t>民生类</t>
  </si>
  <si>
    <t>530925241100002290826</t>
  </si>
  <si>
    <t>30226</t>
  </si>
  <si>
    <t>劳务费</t>
  </si>
  <si>
    <t>基本公共卫生县级配套专项资金</t>
  </si>
  <si>
    <t>530925241100002290855</t>
  </si>
  <si>
    <t>基本公卫12项</t>
  </si>
  <si>
    <t>530925241100003330310</t>
  </si>
  <si>
    <t>基本药物制度和综合改革省级补助（村卫生室）</t>
  </si>
  <si>
    <t>530925241100003156768</t>
  </si>
  <si>
    <t>基本药物制度和综合改革省级补助（基层医疗机构）</t>
  </si>
  <si>
    <t>基本药物制度省级结算补助资金（村卫生院）</t>
  </si>
  <si>
    <t>530925241100003156737</t>
  </si>
  <si>
    <t>基本药物制度省级结算补助资金（村医）</t>
  </si>
  <si>
    <t>基本药物制度中央结算补助资金（基层医疗卫生机构补助）</t>
  </si>
  <si>
    <t>530925241100003046305</t>
  </si>
  <si>
    <t>基本药物制度中央结算补助资金（卫生室）</t>
  </si>
  <si>
    <t>健康云南考核以奖代补资金</t>
  </si>
  <si>
    <t>530925241100002845623</t>
  </si>
  <si>
    <t>建档立卡贫困人口家庭医生签约服务县级配套补助资金</t>
  </si>
  <si>
    <t>530925241100002290352</t>
  </si>
  <si>
    <t>30207</t>
  </si>
  <si>
    <t>邮电费</t>
  </si>
  <si>
    <t>两癌筛查</t>
  </si>
  <si>
    <t>530925241100003219181</t>
  </si>
  <si>
    <t>临财社发〔2024〕58号重大传染病防控中央补助资金</t>
  </si>
  <si>
    <t>530925241100003019753</t>
  </si>
  <si>
    <t>三公经费预算资金</t>
  </si>
  <si>
    <t>530925251100003776487</t>
  </si>
  <si>
    <t>30231</t>
  </si>
  <si>
    <t>公务用车运行维护费</t>
  </si>
  <si>
    <t>脱贫人口重点人群和农村低收入人群家庭医生签约服务结算补助资金</t>
  </si>
  <si>
    <t>530925241100003295280</t>
  </si>
  <si>
    <t>卫生健康事业发展省对下补助资金（妇幼健康服务）</t>
  </si>
  <si>
    <t>530925241100003219154</t>
  </si>
  <si>
    <t>乡村医生定额补助（省级养老保险）</t>
  </si>
  <si>
    <t>530925241100003045644</t>
  </si>
  <si>
    <t>乡村医生市级补助资金</t>
  </si>
  <si>
    <t>530925241100003295305</t>
  </si>
  <si>
    <t>已脱贫人口重点人群和农村低收入人群家庭医生签约服务补助资金</t>
  </si>
  <si>
    <t>530925241100002887580</t>
  </si>
  <si>
    <t>营养包工作经费</t>
  </si>
  <si>
    <t>530925241100002875087</t>
  </si>
  <si>
    <t>孕前优生经费</t>
  </si>
  <si>
    <t>中医药发展专项经费</t>
  </si>
  <si>
    <t>530925241100002290290</t>
  </si>
  <si>
    <t>30901</t>
  </si>
  <si>
    <t>房屋建筑物购建</t>
  </si>
  <si>
    <t>预算05-2表</t>
  </si>
  <si>
    <t>单位名称、项目名称</t>
  </si>
  <si>
    <t>项目年度绩效目标</t>
  </si>
  <si>
    <t>一级指标</t>
  </si>
  <si>
    <t>二级指标</t>
  </si>
  <si>
    <t>三级指标</t>
  </si>
  <si>
    <t>指标性质</t>
  </si>
  <si>
    <t>指标值</t>
  </si>
  <si>
    <t>度量单位</t>
  </si>
  <si>
    <t>指标属性</t>
  </si>
  <si>
    <t>指标内容</t>
  </si>
  <si>
    <t>2025年三公经费总额严格控制在预算范围内</t>
  </si>
  <si>
    <t>产出指标</t>
  </si>
  <si>
    <t>数量指标</t>
  </si>
  <si>
    <t>经费金额控制数</t>
  </si>
  <si>
    <t>&lt;=</t>
  </si>
  <si>
    <t>60000</t>
  </si>
  <si>
    <t>元</t>
  </si>
  <si>
    <t>定量指标</t>
  </si>
  <si>
    <t>2025年三公经费预算</t>
  </si>
  <si>
    <t>质量指标</t>
  </si>
  <si>
    <t>经费支出合规性</t>
  </si>
  <si>
    <t>=</t>
  </si>
  <si>
    <t>合规</t>
  </si>
  <si>
    <t>次</t>
  </si>
  <si>
    <t>定性指标</t>
  </si>
  <si>
    <t>经费支出要求</t>
  </si>
  <si>
    <t>效益指标</t>
  </si>
  <si>
    <t>经济效益</t>
  </si>
  <si>
    <t>保障单位公务活动正常开展</t>
  </si>
  <si>
    <t>&gt;=</t>
  </si>
  <si>
    <t>达到预期效果</t>
  </si>
  <si>
    <t>三公经费开展应达到的预期效果</t>
  </si>
  <si>
    <t>满意度指标</t>
  </si>
  <si>
    <t>服务对象满意度</t>
  </si>
  <si>
    <t>受益对象满意度</t>
  </si>
  <si>
    <t>90</t>
  </si>
  <si>
    <t>%</t>
  </si>
  <si>
    <t>反映获补助受益对象的满意程度。</t>
  </si>
  <si>
    <t>1.免费向城乡居民提供基本公共卫生服务。
2.保持重点地方病防治措施全面落实。开展职业病防治、最大限度地保护放射人员、患者和公众的健康权益。同时推进妇幼卫生、健康素养促进、医养结合和老年健康服务、卫生应急等方面工作。</t>
  </si>
  <si>
    <t>地域性疾病健康教育完成率大于80%</t>
  </si>
  <si>
    <t>80</t>
  </si>
  <si>
    <t>地域性疾病健康教育完成率是否大于80%</t>
  </si>
  <si>
    <t>时效指标</t>
  </si>
  <si>
    <t>按时按质使用资金合格率达100%</t>
  </si>
  <si>
    <t>100</t>
  </si>
  <si>
    <t>按时按质使用资金合格率</t>
  </si>
  <si>
    <t>社会效益</t>
  </si>
  <si>
    <t>及时发现隐患和薄弱环节超过2次</t>
  </si>
  <si>
    <t>居民健康水平得到提高</t>
  </si>
  <si>
    <t>提高</t>
  </si>
  <si>
    <t>级</t>
  </si>
  <si>
    <t>2025年完成采购</t>
  </si>
  <si>
    <t>2025年度完成采购</t>
  </si>
  <si>
    <t>2025年度按时完成采购</t>
  </si>
  <si>
    <t>提升医疗服务质量</t>
  </si>
  <si>
    <t>效果明显</t>
  </si>
  <si>
    <t>是否按时完成服务群众</t>
  </si>
  <si>
    <t>采购完成时效</t>
  </si>
  <si>
    <t>按时完成让服务群众满意</t>
  </si>
  <si>
    <t>准确把握签约内涵，根据经济社会发展状况，基层服务能力及慢性病患者病情等多种因素合理确定应签尽签范围。2019年起对签约数量不做要求，不追求全覆盖，保障重点人群和重点病种签约服务，其中，常驻建档立卡贫困人口中已确定诊断可追踪的高血压、糖尿病、肺结核和严重精神病障碍患者“应签尽签”。</t>
  </si>
  <si>
    <t>建档立卡四病患者签约率</t>
  </si>
  <si>
    <t>95</t>
  </si>
  <si>
    <t>建档立卡四病患者签约率达95%以上</t>
  </si>
  <si>
    <t>家庭签约医覆盖</t>
  </si>
  <si>
    <t>家庭签约医覆盖达90%以上</t>
  </si>
  <si>
    <t>贫困人口家庭医生签约服务</t>
  </si>
  <si>
    <t>贫困人口家庭医生签约服务率90%以上</t>
  </si>
  <si>
    <t>建档立卡贫困人口健康改善率</t>
  </si>
  <si>
    <t>建档立卡贫困人口健康改善率80%以上</t>
  </si>
  <si>
    <t>签约对象满意度</t>
  </si>
  <si>
    <t>85</t>
  </si>
  <si>
    <t>加大宣传覆盖面；提高检测可及性，并对已发现HIV感染者和病人进行治疗和救助；通过采取推广使用安全套等行为干预措施有效控制性传播，继续因吸毒传播， 消除输血传播和母婴传播，降低艾滋病新发感染率和艾滋病病死率、减少对受艾滋病影响人群的歧视、提高艾滋病病毒感染者和病人生存质量。</t>
  </si>
  <si>
    <t>现存活的艾滋病 感染者/病人接受 抗病毒治疗比例和在治病人治疗有效率达90%</t>
  </si>
  <si>
    <t>艾滋病患者积极参与健康体检率达90%</t>
  </si>
  <si>
    <t>重点人群及易感 人群防治知识知晓率达90%</t>
  </si>
  <si>
    <t>防治艾滋病知识普及率达90%</t>
  </si>
  <si>
    <t>建立健全中医药发展机制，健全中医药管理体系和中医药继承创新体系，中医药队伍建设明显加强，中医药服务体系进一步健全，中医药健康服务能力显著增强，服务领域进一步拓宽，惠民效果进一步放大，推动中医药各项工作向全方位全周期保障人民健康聚焦和发力。</t>
  </si>
  <si>
    <t>县乡医疗机构提供中医药服务率</t>
  </si>
  <si>
    <t>县乡医疗机构提供中医药服务率达100%</t>
  </si>
  <si>
    <t>村卫生室提供中医药服务率</t>
  </si>
  <si>
    <t>村卫生室提供中医药服务率达85%</t>
  </si>
  <si>
    <t>中医药人才技术水平</t>
  </si>
  <si>
    <t>明显提高</t>
  </si>
  <si>
    <t>人</t>
  </si>
  <si>
    <t>中医药人才技术水平提升</t>
  </si>
  <si>
    <t>中医药健康文化传播覆盖面进一步扩大，社会认可度提高</t>
  </si>
  <si>
    <t>传播覆盖面扩大，民众对中医药的认可度提升</t>
  </si>
  <si>
    <t>服务对象满意度达90%</t>
  </si>
  <si>
    <t>预算06表</t>
  </si>
  <si>
    <t>政府性基金预算支出预算表</t>
  </si>
  <si>
    <t>单位名称：临沧市发展和改革委员会</t>
  </si>
  <si>
    <t>本年政府性基金预算支出</t>
  </si>
  <si>
    <r>
      <rPr>
        <sz val="9"/>
        <color rgb="FF000000"/>
        <rFont val="宋体"/>
        <charset val="134"/>
      </rPr>
      <t>注：本单位</t>
    </r>
    <r>
      <rPr>
        <sz val="9"/>
        <color rgb="FF000000"/>
        <rFont val="Microsoft YaHei UI"/>
        <charset val="134"/>
      </rPr>
      <t>2025</t>
    </r>
    <r>
      <rPr>
        <sz val="9"/>
        <color rgb="FF000000"/>
        <rFont val="宋体"/>
        <charset val="134"/>
      </rPr>
      <t>年无政府性基金预算支出预算，故此表为空表。</t>
    </r>
  </si>
  <si>
    <t>预算07表</t>
  </si>
  <si>
    <t>预算项目</t>
  </si>
  <si>
    <t>采购项目</t>
  </si>
  <si>
    <t>采购目录</t>
  </si>
  <si>
    <t>计量
单位</t>
  </si>
  <si>
    <t>数量</t>
  </si>
  <si>
    <t>面向中小企业预留资金</t>
  </si>
  <si>
    <t>政府性
基金</t>
  </si>
  <si>
    <t>国有资本经营收益</t>
  </si>
  <si>
    <t>财政专户管理的收入</t>
  </si>
  <si>
    <t>打印机</t>
  </si>
  <si>
    <t>A4黑白打印机</t>
  </si>
  <si>
    <t>台</t>
  </si>
  <si>
    <t>办公椅</t>
  </si>
  <si>
    <t>把</t>
  </si>
  <si>
    <t>复印纸</t>
  </si>
  <si>
    <t>包</t>
  </si>
  <si>
    <t>会议桌</t>
  </si>
  <si>
    <t>张</t>
  </si>
  <si>
    <t>计算机软件</t>
  </si>
  <si>
    <t>基础软件</t>
  </si>
  <si>
    <t>套</t>
  </si>
  <si>
    <t>空调</t>
  </si>
  <si>
    <t>空调机</t>
  </si>
  <si>
    <t>台式电脑</t>
  </si>
  <si>
    <t>台式计算机</t>
  </si>
  <si>
    <t>文件柜</t>
  </si>
  <si>
    <t>个</t>
  </si>
  <si>
    <t>车辆燃油费</t>
  </si>
  <si>
    <t>车辆加油、添加燃料服务</t>
  </si>
  <si>
    <t>批</t>
  </si>
  <si>
    <t>车辆维修保养</t>
  </si>
  <si>
    <t>车辆维修和保养服务</t>
  </si>
  <si>
    <t>救护车保险</t>
  </si>
  <si>
    <t>机动车保险服务</t>
  </si>
  <si>
    <t>份</t>
  </si>
  <si>
    <t>预算08表</t>
  </si>
  <si>
    <t>政府购买服务项目</t>
  </si>
  <si>
    <t>政府购买服务目录</t>
  </si>
  <si>
    <r>
      <rPr>
        <sz val="9"/>
        <color rgb="FF000000"/>
        <rFont val="宋体"/>
        <charset val="134"/>
      </rPr>
      <t>注：本单位</t>
    </r>
    <r>
      <rPr>
        <sz val="9"/>
        <color rgb="FF000000"/>
        <rFont val="Microsoft YaHei UI"/>
        <charset val="134"/>
      </rPr>
      <t>2025</t>
    </r>
    <r>
      <rPr>
        <sz val="9"/>
        <color rgb="FF000000"/>
        <rFont val="宋体"/>
        <charset val="134"/>
      </rPr>
      <t>年无政府购买服务预算，故此表为空表。</t>
    </r>
  </si>
  <si>
    <t>预算09-1表</t>
  </si>
  <si>
    <t>单位名称（项目）</t>
  </si>
  <si>
    <t>地区</t>
  </si>
  <si>
    <t>政府性基金</t>
  </si>
  <si>
    <t>-</t>
  </si>
  <si>
    <r>
      <rPr>
        <sz val="9"/>
        <color rgb="FF000000"/>
        <rFont val="宋体"/>
        <charset val="134"/>
      </rPr>
      <t>注：本单位</t>
    </r>
    <r>
      <rPr>
        <sz val="9"/>
        <color rgb="FF000000"/>
        <rFont val="Microsoft YaHei UI"/>
        <charset val="134"/>
      </rPr>
      <t>2025</t>
    </r>
    <r>
      <rPr>
        <sz val="9"/>
        <color rgb="FF000000"/>
        <rFont val="宋体"/>
        <charset val="134"/>
      </rPr>
      <t>年无县对下转移支付预算，故此表为空表。</t>
    </r>
  </si>
  <si>
    <t>预算09-2表</t>
  </si>
  <si>
    <r>
      <rPr>
        <sz val="9"/>
        <color rgb="FF000000"/>
        <rFont val="宋体"/>
        <charset val="134"/>
      </rPr>
      <t>注：本单位</t>
    </r>
    <r>
      <rPr>
        <sz val="9"/>
        <color rgb="FF000000"/>
        <rFont val="Microsoft YaHei UI"/>
        <charset val="134"/>
      </rPr>
      <t>2025</t>
    </r>
    <r>
      <rPr>
        <sz val="9"/>
        <color rgb="FF000000"/>
        <rFont val="宋体"/>
        <charset val="134"/>
      </rPr>
      <t>年无县对下转移支付绩效目标，故此表为空表。</t>
    </r>
  </si>
  <si>
    <t>预算10表</t>
  </si>
  <si>
    <t>资产类别</t>
  </si>
  <si>
    <t>资产分类代码.名称</t>
  </si>
  <si>
    <t>资产名称</t>
  </si>
  <si>
    <t>计量单位</t>
  </si>
  <si>
    <t>财政部门批复数（元）</t>
  </si>
  <si>
    <t>单价</t>
  </si>
  <si>
    <t>金额</t>
  </si>
  <si>
    <t>通用设备</t>
  </si>
  <si>
    <t>A02021003 A4黑白打印机</t>
  </si>
  <si>
    <t>家用家具</t>
  </si>
  <si>
    <t>A05010301 办公椅</t>
  </si>
  <si>
    <t>A05010202 会议桌</t>
  </si>
  <si>
    <t>A08060301 基础软件</t>
  </si>
  <si>
    <t>A02061804 空调机</t>
  </si>
  <si>
    <t>A02010105 台式计算机</t>
  </si>
  <si>
    <t>A05010502 文件柜</t>
  </si>
  <si>
    <t>预算11表</t>
  </si>
  <si>
    <t>2025年中央和省、市转移支付补助项目支出预算表</t>
  </si>
  <si>
    <t>上级补助</t>
  </si>
  <si>
    <r>
      <t>注：本单位</t>
    </r>
    <r>
      <rPr>
        <sz val="9"/>
        <color rgb="FF000000"/>
        <rFont val="Microsoft YaHei UI"/>
        <charset val="134"/>
      </rPr>
      <t>2025</t>
    </r>
    <r>
      <rPr>
        <sz val="9"/>
        <color rgb="FF000000"/>
        <rFont val="宋体"/>
        <charset val="134"/>
      </rPr>
      <t>年无中央和省、市转移支付补助项目支出预算，故此表为空表。</t>
    </r>
  </si>
  <si>
    <t>预算12表</t>
  </si>
  <si>
    <t>项目级次</t>
  </si>
  <si>
    <t>312 民生类</t>
  </si>
  <si>
    <t>本级</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</si>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</sst>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51">
    <font>
      <sz val="9"/>
      <color rgb="FF000000"/>
      <name val="Microsoft YaHei UI"/>
      <charset val="134"/>
    </font>
    <font>
      <sz val="11"/>
      <name val="宋体"/>
      <charset val="134"/>
      <scheme val="minor"/>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11"/>
      <name val="宋体"/>
      <charset val="134"/>
    </font>
    <font>
      <sz val="22"/>
      <name val="方正小标宋简体"/>
      <charset val="134"/>
    </font>
    <font>
      <sz val="10"/>
      <color rgb="FFFFFFFF"/>
      <name val="宋体"/>
      <charset val="134"/>
    </font>
    <font>
      <b/>
      <sz val="21"/>
      <color rgb="FF000000"/>
      <name val="宋体"/>
      <charset val="134"/>
    </font>
    <font>
      <sz val="11"/>
      <color theme="1"/>
      <name val="宋体"/>
      <charset val="134"/>
      <scheme val="minor"/>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10"/>
      <name val="宋体"/>
      <charset val="134"/>
    </font>
    <font>
      <sz val="21"/>
      <name val="宋体"/>
      <charset val="134"/>
    </font>
    <font>
      <sz val="20"/>
      <color rgb="FF000000"/>
      <name val="宋体"/>
      <charset val="134"/>
    </font>
    <font>
      <b/>
      <sz val="10"/>
      <color rgb="FF00000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13" fillId="3" borderId="14"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5" applyNumberFormat="0" applyFill="0" applyAlignment="0" applyProtection="0">
      <alignment vertical="center"/>
    </xf>
    <xf numFmtId="0" fontId="38" fillId="0" borderId="15" applyNumberFormat="0" applyFill="0" applyAlignment="0" applyProtection="0">
      <alignment vertical="center"/>
    </xf>
    <xf numFmtId="0" fontId="39" fillId="0" borderId="16" applyNumberFormat="0" applyFill="0" applyAlignment="0" applyProtection="0">
      <alignment vertical="center"/>
    </xf>
    <xf numFmtId="0" fontId="39" fillId="0" borderId="0" applyNumberFormat="0" applyFill="0" applyBorder="0" applyAlignment="0" applyProtection="0">
      <alignment vertical="center"/>
    </xf>
    <xf numFmtId="0" fontId="40" fillId="4" borderId="17" applyNumberFormat="0" applyAlignment="0" applyProtection="0">
      <alignment vertical="center"/>
    </xf>
    <xf numFmtId="0" fontId="41" fillId="5" borderId="18" applyNumberFormat="0" applyAlignment="0" applyProtection="0">
      <alignment vertical="center"/>
    </xf>
    <xf numFmtId="0" fontId="42" fillId="5" borderId="17" applyNumberFormat="0" applyAlignment="0" applyProtection="0">
      <alignment vertical="center"/>
    </xf>
    <xf numFmtId="0" fontId="43" fillId="6" borderId="19" applyNumberFormat="0" applyAlignment="0" applyProtection="0">
      <alignment vertical="center"/>
    </xf>
    <xf numFmtId="0" fontId="44" fillId="0" borderId="20" applyNumberFormat="0" applyFill="0" applyAlignment="0" applyProtection="0">
      <alignment vertical="center"/>
    </xf>
    <xf numFmtId="0" fontId="45" fillId="0" borderId="21" applyNumberFormat="0" applyFill="0" applyAlignment="0" applyProtection="0">
      <alignment vertical="center"/>
    </xf>
    <xf numFmtId="0" fontId="46" fillId="7" borderId="0" applyNumberFormat="0" applyBorder="0" applyAlignment="0" applyProtection="0">
      <alignment vertical="center"/>
    </xf>
    <xf numFmtId="0" fontId="47" fillId="8" borderId="0" applyNumberFormat="0" applyBorder="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0" fontId="50" fillId="12"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50" fillId="15" borderId="0" applyNumberFormat="0" applyBorder="0" applyAlignment="0" applyProtection="0">
      <alignment vertical="center"/>
    </xf>
    <xf numFmtId="0" fontId="50"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50" fillId="19" borderId="0" applyNumberFormat="0" applyBorder="0" applyAlignment="0" applyProtection="0">
      <alignment vertical="center"/>
    </xf>
    <xf numFmtId="0" fontId="50"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50" fillId="23" borderId="0" applyNumberFormat="0" applyBorder="0" applyAlignment="0" applyProtection="0">
      <alignment vertical="center"/>
    </xf>
    <xf numFmtId="0" fontId="50"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50" fillId="27" borderId="0" applyNumberFormat="0" applyBorder="0" applyAlignment="0" applyProtection="0">
      <alignment vertical="center"/>
    </xf>
    <xf numFmtId="0" fontId="50" fillId="28" borderId="0" applyNumberFormat="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50" fillId="31" borderId="0" applyNumberFormat="0" applyBorder="0" applyAlignment="0" applyProtection="0">
      <alignment vertical="center"/>
    </xf>
    <xf numFmtId="0" fontId="50" fillId="32" borderId="0" applyNumberFormat="0" applyBorder="0" applyAlignment="0" applyProtection="0">
      <alignment vertical="center"/>
    </xf>
    <xf numFmtId="0" fontId="49" fillId="33" borderId="0" applyNumberFormat="0" applyBorder="0" applyAlignment="0" applyProtection="0">
      <alignment vertical="center"/>
    </xf>
    <xf numFmtId="176" fontId="8" fillId="0" borderId="7">
      <alignment horizontal="right" vertical="center"/>
    </xf>
    <xf numFmtId="49" fontId="8" fillId="0" borderId="7">
      <alignment horizontal="left" vertical="center" wrapText="1"/>
    </xf>
    <xf numFmtId="176" fontId="8" fillId="0" borderId="7">
      <alignment horizontal="right" vertical="center"/>
    </xf>
    <xf numFmtId="177" fontId="8" fillId="0" borderId="7">
      <alignment horizontal="right" vertical="center"/>
    </xf>
    <xf numFmtId="178" fontId="8" fillId="0" borderId="7">
      <alignment horizontal="right" vertical="center"/>
    </xf>
    <xf numFmtId="179" fontId="8" fillId="0" borderId="7">
      <alignment horizontal="right" vertical="center"/>
    </xf>
    <xf numFmtId="10" fontId="8" fillId="0" borderId="7">
      <alignment horizontal="right" vertical="center"/>
    </xf>
    <xf numFmtId="180" fontId="8" fillId="0" borderId="7">
      <alignment horizontal="right" vertical="center"/>
    </xf>
  </cellStyleXfs>
  <cellXfs count="232">
    <xf numFmtId="0" fontId="0" fillId="0" borderId="0" xfId="0" applyFont="1">
      <alignment vertical="top"/>
      <protection locked="0"/>
    </xf>
    <xf numFmtId="0" fontId="1" fillId="0" borderId="0" xfId="0" applyFont="1" applyAlignment="1" applyProtection="1">
      <alignment horizontal="center" vertical="center"/>
    </xf>
    <xf numFmtId="0" fontId="2" fillId="0" borderId="0" xfId="0" applyFont="1" applyAlignment="1">
      <alignment vertical="center"/>
      <protection locked="0"/>
    </xf>
    <xf numFmtId="49" fontId="3" fillId="0" borderId="0" xfId="0" applyNumberFormat="1" applyFont="1" applyAlignment="1" applyProtection="1">
      <alignment vertical="center"/>
    </xf>
    <xf numFmtId="0" fontId="3" fillId="0" borderId="0" xfId="0" applyFont="1" applyAlignment="1" applyProtection="1">
      <alignment vertical="center"/>
    </xf>
    <xf numFmtId="0" fontId="3" fillId="0" borderId="0" xfId="0" applyFont="1" applyAlignment="1">
      <alignment horizontal="right" vertical="center"/>
      <protection locked="0"/>
    </xf>
    <xf numFmtId="0" fontId="4" fillId="0" borderId="0" xfId="0" applyFont="1" applyAlignment="1" applyProtection="1">
      <alignment horizontal="center" vertical="center"/>
    </xf>
    <xf numFmtId="0" fontId="5" fillId="0" borderId="0" xfId="0" applyFont="1" applyAlignment="1" applyProtection="1">
      <alignment horizontal="center" vertical="center"/>
    </xf>
    <xf numFmtId="0" fontId="6" fillId="0" borderId="0" xfId="0" applyFont="1" applyAlignment="1">
      <alignment horizontal="left" vertical="center"/>
      <protection locked="0"/>
    </xf>
    <xf numFmtId="0" fontId="7" fillId="0" borderId="0" xfId="0" applyFont="1" applyAlignment="1" applyProtection="1">
      <alignment horizontal="left" vertical="center"/>
    </xf>
    <xf numFmtId="0" fontId="7" fillId="0" borderId="0" xfId="0" applyFont="1" applyAlignment="1" applyProtection="1">
      <alignment vertical="center"/>
    </xf>
    <xf numFmtId="0" fontId="7" fillId="0" borderId="1" xfId="0" applyFont="1" applyBorder="1" applyAlignment="1">
      <alignment horizontal="center" vertical="center" wrapText="1"/>
      <protection locked="0"/>
    </xf>
    <xf numFmtId="0" fontId="7" fillId="0" borderId="1" xfId="0" applyFont="1" applyBorder="1" applyAlignment="1" applyProtection="1">
      <alignment horizontal="center" vertical="center" wrapText="1"/>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5" xfId="0" applyFont="1" applyBorder="1" applyAlignment="1">
      <alignment horizontal="center" vertical="center" wrapText="1"/>
      <protection locked="0"/>
    </xf>
    <xf numFmtId="0" fontId="7" fillId="0" borderId="5" xfId="0" applyFont="1" applyBorder="1" applyAlignment="1" applyProtection="1">
      <alignment horizontal="center" vertical="center" wrapText="1"/>
    </xf>
    <xf numFmtId="0" fontId="7" fillId="0" borderId="6" xfId="0" applyFont="1" applyBorder="1" applyAlignment="1">
      <alignment horizontal="center" vertical="center" wrapText="1"/>
      <protection locked="0"/>
    </xf>
    <xf numFmtId="0" fontId="7" fillId="0" borderId="6" xfId="0" applyFont="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7" xfId="0" applyFont="1" applyBorder="1" applyAlignment="1">
      <alignment horizontal="center" vertical="center"/>
      <protection locked="0"/>
    </xf>
    <xf numFmtId="0" fontId="6" fillId="0" borderId="7" xfId="0" applyFont="1" applyBorder="1" applyAlignment="1">
      <alignment horizontal="left" vertical="center" wrapText="1"/>
      <protection locked="0"/>
    </xf>
    <xf numFmtId="0" fontId="6" fillId="0" borderId="7" xfId="0" applyFont="1" applyBorder="1" applyAlignment="1">
      <alignment horizontal="left" vertical="center"/>
      <protection locked="0"/>
    </xf>
    <xf numFmtId="176" fontId="8" fillId="0" borderId="7" xfId="0" applyNumberFormat="1" applyFont="1" applyBorder="1" applyAlignment="1">
      <alignment horizontal="right" vertical="center"/>
      <protection locked="0"/>
    </xf>
    <xf numFmtId="49" fontId="8" fillId="0" borderId="7" xfId="50" applyNumberFormat="1" applyFont="1" applyBorder="1" applyProtection="1">
      <alignment horizontal="left" vertical="center" wrapText="1"/>
      <protection locked="0"/>
    </xf>
    <xf numFmtId="0" fontId="6" fillId="0" borderId="2" xfId="0" applyFont="1" applyBorder="1" applyAlignment="1">
      <alignment horizontal="center" vertical="center" wrapText="1"/>
      <protection locked="0"/>
    </xf>
    <xf numFmtId="0" fontId="6" fillId="0" borderId="3" xfId="0" applyFont="1" applyBorder="1" applyAlignment="1">
      <alignment horizontal="left" vertical="center" wrapText="1"/>
      <protection locked="0"/>
    </xf>
    <xf numFmtId="0" fontId="6" fillId="0" borderId="4" xfId="0" applyFont="1" applyBorder="1" applyAlignment="1">
      <alignment horizontal="left" vertical="center" wrapText="1"/>
      <protection locked="0"/>
    </xf>
    <xf numFmtId="49" fontId="3" fillId="0" borderId="0" xfId="0" applyNumberFormat="1" applyFont="1" applyAlignment="1" applyProtection="1"/>
    <xf numFmtId="0" fontId="3" fillId="0" borderId="0" xfId="0" applyFont="1" applyAlignment="1" applyProtection="1"/>
    <xf numFmtId="0" fontId="7" fillId="0" borderId="1"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6" fillId="0" borderId="7" xfId="0" applyFont="1" applyBorder="1" applyAlignment="1" applyProtection="1">
      <alignment horizontal="left" vertical="center" wrapText="1"/>
    </xf>
    <xf numFmtId="0" fontId="3" fillId="0" borderId="2" xfId="0" applyFont="1" applyBorder="1" applyAlignment="1">
      <alignment horizontal="center" vertical="center" wrapText="1"/>
      <protection locked="0"/>
    </xf>
    <xf numFmtId="0" fontId="6" fillId="0" borderId="3" xfId="0" applyFont="1" applyBorder="1" applyAlignment="1" applyProtection="1">
      <alignment horizontal="left" vertical="center"/>
    </xf>
    <xf numFmtId="0" fontId="6" fillId="0" borderId="4" xfId="0" applyFont="1" applyBorder="1" applyAlignment="1" applyProtection="1">
      <alignment horizontal="left" vertical="center"/>
    </xf>
    <xf numFmtId="0" fontId="6" fillId="0" borderId="0" xfId="0" applyFont="1">
      <alignment vertical="top"/>
      <protection locked="0"/>
    </xf>
    <xf numFmtId="0" fontId="6" fillId="0" borderId="0" xfId="0" applyFont="1" applyAlignment="1">
      <alignment horizontal="right" vertical="center"/>
      <protection locked="0"/>
    </xf>
    <xf numFmtId="0" fontId="2" fillId="0" borderId="0" xfId="0" applyFont="1" applyAlignment="1">
      <alignment horizontal="center" vertical="top"/>
      <protection locked="0"/>
    </xf>
    <xf numFmtId="0" fontId="6" fillId="0" borderId="0" xfId="0" applyFont="1" applyAlignment="1" applyProtection="1">
      <alignment horizontal="right" vertical="center"/>
    </xf>
    <xf numFmtId="0" fontId="4" fillId="0" borderId="0" xfId="0" applyFont="1" applyAlignment="1" applyProtection="1">
      <alignment horizontal="center" vertical="center" wrapText="1"/>
    </xf>
    <xf numFmtId="0" fontId="6" fillId="0" borderId="0" xfId="0" applyFont="1" applyAlignment="1" applyProtection="1">
      <alignment horizontal="left" vertical="center"/>
    </xf>
    <xf numFmtId="0" fontId="3" fillId="0" borderId="0" xfId="0" applyFont="1" applyAlignment="1" applyProtection="1">
      <alignment horizontal="right" vertical="center" wrapText="1"/>
    </xf>
    <xf numFmtId="0" fontId="7" fillId="0" borderId="2"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9" fillId="0" borderId="7" xfId="0" applyFont="1" applyBorder="1" applyAlignment="1" applyProtection="1">
      <alignment horizontal="center" vertical="center" wrapText="1"/>
    </xf>
    <xf numFmtId="0" fontId="8" fillId="0" borderId="8" xfId="0" applyFont="1" applyBorder="1" applyAlignment="1" applyProtection="1">
      <alignment horizontal="center" vertical="center" wrapText="1"/>
    </xf>
    <xf numFmtId="3" fontId="8" fillId="0" borderId="8" xfId="0" applyNumberFormat="1" applyFont="1" applyBorder="1" applyAlignment="1" applyProtection="1">
      <alignment horizontal="center" vertical="center"/>
    </xf>
    <xf numFmtId="176" fontId="8" fillId="0" borderId="7" xfId="0" applyNumberFormat="1" applyFont="1" applyBorder="1" applyAlignment="1">
      <alignment horizontal="center" vertical="center"/>
      <protection locked="0"/>
    </xf>
    <xf numFmtId="0" fontId="6" fillId="0" borderId="3"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180" fontId="8" fillId="0" borderId="7" xfId="56" applyNumberFormat="1" applyFont="1" applyBorder="1" applyAlignment="1" applyProtection="1">
      <alignment horizontal="center" vertical="center"/>
      <protection locked="0"/>
    </xf>
    <xf numFmtId="0" fontId="5" fillId="0" borderId="0" xfId="0" applyFont="1" applyAlignment="1">
      <alignment horizontal="center" vertical="center"/>
      <protection locked="0"/>
    </xf>
    <xf numFmtId="0" fontId="7" fillId="0" borderId="7" xfId="0" applyFont="1" applyBorder="1" applyAlignment="1">
      <alignment horizontal="center" vertical="center"/>
      <protection locked="0"/>
    </xf>
    <xf numFmtId="0" fontId="6" fillId="0" borderId="7" xfId="0" applyFont="1" applyBorder="1" applyAlignment="1" applyProtection="1">
      <alignment vertical="center" wrapText="1"/>
    </xf>
    <xf numFmtId="0" fontId="6" fillId="0" borderId="7" xfId="0" applyFont="1" applyBorder="1" applyAlignment="1" applyProtection="1">
      <alignment horizontal="center" vertical="center" wrapText="1"/>
    </xf>
    <xf numFmtId="0" fontId="6" fillId="0" borderId="7" xfId="0" applyFont="1" applyBorder="1" applyAlignment="1">
      <alignment horizontal="center" vertical="center"/>
      <protection locked="0"/>
    </xf>
    <xf numFmtId="0" fontId="6" fillId="0" borderId="7" xfId="0" applyFont="1" applyBorder="1" applyAlignment="1">
      <alignment horizontal="center" vertical="center" wrapText="1"/>
      <protection locked="0"/>
    </xf>
    <xf numFmtId="0" fontId="3" fillId="0" borderId="0" xfId="0" applyFont="1" applyAlignment="1" applyProtection="1">
      <alignment horizontal="right" vertical="center"/>
    </xf>
    <xf numFmtId="0" fontId="10" fillId="0" borderId="0" xfId="0" applyFont="1" applyAlignment="1">
      <alignment horizontal="center" vertical="center" wrapText="1"/>
      <protection locked="0"/>
    </xf>
    <xf numFmtId="0" fontId="6" fillId="0" borderId="0" xfId="0" applyFont="1" applyAlignment="1" applyProtection="1">
      <alignment horizontal="left" vertical="center" wrapText="1"/>
    </xf>
    <xf numFmtId="0" fontId="7" fillId="0" borderId="0" xfId="0" applyFont="1" applyAlignment="1" applyProtection="1">
      <alignment wrapText="1"/>
    </xf>
    <xf numFmtId="0" fontId="3" fillId="0" borderId="0" xfId="0" applyFont="1" applyAlignment="1" applyProtection="1">
      <alignment horizontal="right" wrapText="1"/>
    </xf>
    <xf numFmtId="0" fontId="3" fillId="0" borderId="0" xfId="0" applyFont="1" applyAlignment="1" applyProtection="1">
      <alignment wrapText="1"/>
    </xf>
    <xf numFmtId="0" fontId="6" fillId="0" borderId="0" xfId="0" applyFont="1" applyAlignment="1">
      <alignment horizontal="right"/>
      <protection locked="0"/>
    </xf>
    <xf numFmtId="0" fontId="7" fillId="0" borderId="3" xfId="0" applyFont="1" applyBorder="1" applyAlignment="1">
      <alignment horizontal="center" vertical="center"/>
      <protection locked="0"/>
    </xf>
    <xf numFmtId="0" fontId="7" fillId="0" borderId="9" xfId="0" applyFont="1" applyBorder="1" applyAlignment="1" applyProtection="1">
      <alignment horizontal="center" vertical="center" wrapText="1"/>
    </xf>
    <xf numFmtId="0" fontId="7" fillId="0" borderId="7" xfId="0" applyFont="1" applyBorder="1" applyAlignment="1" applyProtection="1">
      <alignment horizontal="center" vertical="center"/>
    </xf>
    <xf numFmtId="0" fontId="3" fillId="0" borderId="0" xfId="0" applyFont="1" applyAlignment="1">
      <protection locked="0"/>
    </xf>
    <xf numFmtId="0" fontId="6" fillId="0" borderId="0" xfId="0" applyFont="1" applyAlignment="1">
      <alignment vertical="top" wrapText="1"/>
      <protection locked="0"/>
    </xf>
    <xf numFmtId="0" fontId="5" fillId="0" borderId="0" xfId="0" applyFont="1" applyAlignment="1" applyProtection="1">
      <alignment horizontal="center" vertical="center" wrapText="1"/>
    </xf>
    <xf numFmtId="0" fontId="5" fillId="0" borderId="0" xfId="0" applyFont="1" applyAlignment="1">
      <alignment horizontal="center" vertical="center" wrapText="1"/>
      <protection locked="0"/>
    </xf>
    <xf numFmtId="0" fontId="7" fillId="0" borderId="0" xfId="0" applyFont="1" applyAlignment="1">
      <protection locked="0"/>
    </xf>
    <xf numFmtId="0" fontId="7" fillId="0" borderId="10" xfId="0" applyFont="1" applyBorder="1" applyAlignment="1" applyProtection="1">
      <alignment horizontal="center" vertical="center" wrapText="1"/>
    </xf>
    <xf numFmtId="0" fontId="7" fillId="0" borderId="10" xfId="0" applyFont="1" applyBorder="1" applyAlignment="1">
      <alignment horizontal="center" vertical="center" wrapText="1"/>
      <protection locked="0"/>
    </xf>
    <xf numFmtId="0" fontId="7" fillId="0" borderId="3" xfId="0" applyFont="1" applyBorder="1" applyAlignment="1">
      <alignment horizontal="center" vertical="center" wrapText="1"/>
      <protection locked="0"/>
    </xf>
    <xf numFmtId="0" fontId="7" fillId="0" borderId="11" xfId="0" applyFont="1" applyBorder="1" applyAlignment="1" applyProtection="1">
      <alignment horizontal="center" vertical="center" wrapText="1"/>
    </xf>
    <xf numFmtId="0" fontId="7" fillId="0" borderId="11" xfId="0" applyFont="1" applyBorder="1" applyAlignment="1">
      <alignment horizontal="center" vertical="center" wrapText="1"/>
      <protection locked="0"/>
    </xf>
    <xf numFmtId="0" fontId="7" fillId="0" borderId="8" xfId="0" applyFont="1" applyBorder="1" applyAlignment="1" applyProtection="1">
      <alignment horizontal="center" vertical="center" wrapText="1"/>
    </xf>
    <xf numFmtId="0" fontId="7" fillId="0" borderId="8" xfId="0" applyFont="1" applyBorder="1" applyAlignment="1">
      <alignment horizontal="center" vertical="center" wrapText="1"/>
      <protection locked="0"/>
    </xf>
    <xf numFmtId="3" fontId="7" fillId="0" borderId="6" xfId="0" applyNumberFormat="1" applyFont="1" applyBorder="1" applyAlignment="1" applyProtection="1">
      <alignment horizontal="center" vertical="center"/>
    </xf>
    <xf numFmtId="0" fontId="6" fillId="0" borderId="6" xfId="0" applyFont="1" applyBorder="1" applyAlignment="1" applyProtection="1">
      <alignment horizontal="left" vertical="center" wrapText="1"/>
    </xf>
    <xf numFmtId="0" fontId="6" fillId="0" borderId="8" xfId="0" applyFont="1" applyBorder="1" applyAlignment="1" applyProtection="1">
      <alignment horizontal="left" vertical="center" wrapText="1"/>
    </xf>
    <xf numFmtId="0" fontId="6" fillId="0" borderId="8" xfId="0" applyFont="1" applyBorder="1" applyAlignment="1">
      <alignment horizontal="left" vertical="center" wrapText="1"/>
      <protection locked="0"/>
    </xf>
    <xf numFmtId="0" fontId="6" fillId="0" borderId="12" xfId="0" applyFont="1" applyBorder="1" applyAlignment="1" applyProtection="1">
      <alignment horizontal="center" vertical="center"/>
    </xf>
    <xf numFmtId="0" fontId="6" fillId="0" borderId="13" xfId="0" applyFont="1" applyBorder="1" applyAlignment="1" applyProtection="1">
      <alignment horizontal="left" vertical="center"/>
    </xf>
    <xf numFmtId="0" fontId="6" fillId="0" borderId="13" xfId="0" applyFont="1" applyBorder="1" applyAlignment="1">
      <alignment horizontal="left" vertical="center"/>
      <protection locked="0"/>
    </xf>
    <xf numFmtId="0" fontId="6" fillId="0" borderId="0" xfId="0" applyFont="1" applyAlignment="1">
      <alignment horizontal="right" vertical="center" wrapText="1"/>
      <protection locked="0"/>
    </xf>
    <xf numFmtId="0" fontId="6" fillId="0" borderId="0" xfId="0" applyFont="1" applyAlignment="1" applyProtection="1">
      <alignment horizontal="right" vertical="center" wrapText="1"/>
    </xf>
    <xf numFmtId="0" fontId="6" fillId="0" borderId="0" xfId="0" applyFont="1" applyAlignment="1">
      <alignment horizontal="right" wrapText="1"/>
      <protection locked="0"/>
    </xf>
    <xf numFmtId="0" fontId="7" fillId="0" borderId="13" xfId="0" applyFont="1" applyBorder="1" applyAlignment="1" applyProtection="1">
      <alignment horizontal="center" vertical="center" wrapText="1"/>
    </xf>
    <xf numFmtId="0" fontId="7" fillId="0" borderId="13" xfId="0" applyFont="1" applyBorder="1" applyAlignment="1">
      <alignment horizontal="center" vertical="center"/>
      <protection locked="0"/>
    </xf>
    <xf numFmtId="0" fontId="7" fillId="0" borderId="13" xfId="0" applyFont="1" applyBorder="1" applyAlignment="1">
      <alignment horizontal="center" vertical="center" wrapText="1"/>
      <protection locked="0"/>
    </xf>
    <xf numFmtId="0" fontId="7" fillId="0" borderId="7" xfId="0" applyFont="1" applyBorder="1" applyAlignment="1">
      <alignment horizontal="center" vertical="center" wrapText="1"/>
      <protection locked="0"/>
    </xf>
    <xf numFmtId="0" fontId="7" fillId="0" borderId="0" xfId="0" applyFont="1" applyAlignment="1" applyProtection="1"/>
    <xf numFmtId="0" fontId="7" fillId="0" borderId="8" xfId="0" applyFont="1" applyBorder="1" applyAlignment="1" applyProtection="1">
      <alignment horizontal="center" vertical="center"/>
    </xf>
    <xf numFmtId="0" fontId="7" fillId="0" borderId="8" xfId="0" applyFont="1" applyBorder="1" applyAlignment="1">
      <alignment horizontal="center" vertical="center"/>
      <protection locked="0"/>
    </xf>
    <xf numFmtId="0" fontId="6" fillId="0" borderId="8" xfId="0" applyFont="1" applyBorder="1" applyAlignment="1" applyProtection="1">
      <alignment horizontal="right" vertical="center"/>
    </xf>
    <xf numFmtId="0" fontId="6" fillId="0" borderId="6" xfId="0" applyFont="1" applyBorder="1" applyAlignment="1" applyProtection="1">
      <alignment horizontal="left" vertical="center" wrapText="1" indent="1"/>
    </xf>
    <xf numFmtId="3" fontId="6" fillId="0" borderId="8" xfId="0" applyNumberFormat="1" applyFont="1" applyBorder="1" applyAlignment="1" applyProtection="1">
      <alignment horizontal="right" vertical="center"/>
    </xf>
    <xf numFmtId="0" fontId="11" fillId="0" borderId="0" xfId="0" applyFont="1" applyAlignment="1">
      <alignment horizontal="right"/>
      <protection locked="0"/>
    </xf>
    <xf numFmtId="49" fontId="11" fillId="0" borderId="0" xfId="0" applyNumberFormat="1" applyFont="1" applyAlignment="1">
      <protection locked="0"/>
    </xf>
    <xf numFmtId="0" fontId="3" fillId="0" borderId="0" xfId="0" applyFont="1" applyAlignment="1" applyProtection="1">
      <alignment horizontal="right"/>
    </xf>
    <xf numFmtId="0" fontId="4" fillId="0" borderId="0" xfId="0" applyFont="1" applyAlignment="1">
      <alignment horizontal="center" vertical="center" wrapText="1"/>
      <protection locked="0"/>
    </xf>
    <xf numFmtId="0" fontId="12" fillId="0" borderId="0" xfId="0" applyFont="1" applyAlignment="1">
      <alignment horizontal="center" vertical="center" wrapText="1"/>
      <protection locked="0"/>
    </xf>
    <xf numFmtId="0" fontId="12" fillId="0" borderId="0" xfId="0" applyFont="1" applyAlignment="1">
      <alignment horizontal="center" vertical="center"/>
      <protection locked="0"/>
    </xf>
    <xf numFmtId="0" fontId="12" fillId="0" borderId="0" xfId="0" applyFont="1" applyAlignment="1" applyProtection="1">
      <alignment horizontal="center" vertical="center"/>
    </xf>
    <xf numFmtId="0" fontId="7" fillId="0" borderId="1" xfId="0" applyFont="1" applyBorder="1" applyAlignment="1">
      <alignment horizontal="center" vertical="center"/>
      <protection locked="0"/>
    </xf>
    <xf numFmtId="49" fontId="7" fillId="0" borderId="10" xfId="0" applyNumberFormat="1" applyFont="1" applyBorder="1" applyAlignment="1">
      <alignment horizontal="center" vertical="center" wrapText="1"/>
      <protection locked="0"/>
    </xf>
    <xf numFmtId="0" fontId="7" fillId="0" borderId="10" xfId="0" applyFont="1" applyBorder="1" applyAlignment="1">
      <alignment horizontal="center" vertical="center"/>
      <protection locked="0"/>
    </xf>
    <xf numFmtId="0" fontId="7" fillId="0" borderId="6" xfId="0" applyFont="1" applyBorder="1" applyAlignment="1">
      <alignment horizontal="center" vertical="center"/>
      <protection locked="0"/>
    </xf>
    <xf numFmtId="49" fontId="7" fillId="0" borderId="8" xfId="0" applyNumberFormat="1" applyFont="1" applyBorder="1" applyAlignment="1">
      <alignment horizontal="center" vertical="center" wrapText="1"/>
      <protection locked="0"/>
    </xf>
    <xf numFmtId="49" fontId="7" fillId="0" borderId="8" xfId="0" applyNumberFormat="1" applyFont="1" applyBorder="1" applyAlignment="1">
      <alignment horizontal="center" vertical="center"/>
      <protection locked="0"/>
    </xf>
    <xf numFmtId="0" fontId="6" fillId="0" borderId="6" xfId="0" applyFont="1" applyBorder="1" applyAlignment="1">
      <alignment horizontal="left" vertical="center" wrapText="1"/>
      <protection locked="0"/>
    </xf>
    <xf numFmtId="0" fontId="3" fillId="0" borderId="2" xfId="0" applyFont="1" applyBorder="1" applyAlignment="1">
      <alignment horizontal="center" vertical="center"/>
      <protection locked="0"/>
    </xf>
    <xf numFmtId="0" fontId="3" fillId="0" borderId="3" xfId="0" applyFont="1" applyBorder="1" applyAlignment="1">
      <alignment horizontal="center" vertical="center"/>
      <protection locked="0"/>
    </xf>
    <xf numFmtId="0" fontId="3" fillId="0" borderId="4" xfId="0" applyFont="1" applyBorder="1" applyAlignment="1">
      <alignment horizontal="center" vertical="center"/>
      <protection locked="0"/>
    </xf>
    <xf numFmtId="3" fontId="7" fillId="0" borderId="7" xfId="0" applyNumberFormat="1" applyFont="1" applyBorder="1" applyAlignment="1" applyProtection="1">
      <alignment horizontal="center" vertical="center"/>
    </xf>
    <xf numFmtId="0" fontId="6" fillId="0" borderId="7" xfId="0" applyFont="1" applyBorder="1" applyAlignment="1" applyProtection="1">
      <alignment horizontal="left" vertical="center" wrapText="1" indent="1"/>
    </xf>
    <xf numFmtId="3" fontId="3" fillId="0" borderId="7" xfId="0" applyNumberFormat="1" applyFont="1" applyBorder="1" applyAlignment="1" applyProtection="1">
      <alignment horizontal="center" vertical="center"/>
    </xf>
    <xf numFmtId="0" fontId="3" fillId="0" borderId="7" xfId="0" applyFont="1" applyBorder="1" applyAlignment="1" applyProtection="1">
      <alignment vertical="center"/>
    </xf>
    <xf numFmtId="0" fontId="7" fillId="0" borderId="9" xfId="0" applyFont="1" applyBorder="1" applyAlignment="1" applyProtection="1">
      <alignment horizontal="center" vertical="center"/>
    </xf>
    <xf numFmtId="0" fontId="7" fillId="0" borderId="10" xfId="0" applyFont="1" applyBorder="1" applyAlignment="1" applyProtection="1">
      <alignment horizontal="center" vertical="center"/>
    </xf>
    <xf numFmtId="0" fontId="7" fillId="0" borderId="12" xfId="0" applyFont="1" applyBorder="1" applyAlignment="1">
      <alignment horizontal="center" vertical="center" wrapText="1"/>
      <protection locked="0"/>
    </xf>
    <xf numFmtId="0" fontId="7" fillId="0" borderId="5" xfId="0" applyFont="1" applyBorder="1" applyAlignment="1">
      <alignment horizontal="center" vertical="center"/>
      <protection locked="0"/>
    </xf>
    <xf numFmtId="0" fontId="3" fillId="0" borderId="0" xfId="0" applyFont="1">
      <alignment vertical="top"/>
      <protection locked="0"/>
    </xf>
    <xf numFmtId="49" fontId="3" fillId="0" borderId="0" xfId="0" applyNumberFormat="1" applyFont="1" applyAlignment="1">
      <protection locked="0"/>
    </xf>
    <xf numFmtId="0" fontId="4" fillId="0" borderId="0" xfId="0" applyFont="1" applyAlignment="1">
      <alignment horizontal="center" vertical="center"/>
      <protection locked="0"/>
    </xf>
    <xf numFmtId="0" fontId="7" fillId="0" borderId="0" xfId="0" applyFont="1" applyAlignment="1">
      <alignment horizontal="left" vertical="center"/>
      <protection locked="0"/>
    </xf>
    <xf numFmtId="0" fontId="7" fillId="0" borderId="2" xfId="0" applyFont="1" applyBorder="1" applyAlignment="1">
      <alignment horizontal="center" vertical="center"/>
      <protection locked="0"/>
    </xf>
    <xf numFmtId="3" fontId="3" fillId="0" borderId="7" xfId="0" applyNumberFormat="1" applyFont="1" applyBorder="1" applyAlignment="1">
      <alignment horizontal="center" vertical="center"/>
      <protection locked="0"/>
    </xf>
    <xf numFmtId="0" fontId="6" fillId="0" borderId="7" xfId="0" applyFont="1" applyBorder="1" applyAlignment="1" applyProtection="1">
      <alignment horizontal="left" vertical="center"/>
    </xf>
    <xf numFmtId="0" fontId="6" fillId="0" borderId="3" xfId="0" applyFont="1" applyBorder="1" applyAlignment="1">
      <alignment horizontal="left" vertical="center"/>
      <protection locked="0"/>
    </xf>
    <xf numFmtId="0" fontId="6" fillId="0" borderId="4" xfId="0" applyFont="1" applyBorder="1" applyAlignment="1">
      <alignment horizontal="left" vertical="center"/>
      <protection locked="0"/>
    </xf>
    <xf numFmtId="0" fontId="7" fillId="0" borderId="4" xfId="0" applyFont="1" applyBorder="1" applyAlignment="1">
      <alignment horizontal="center" vertical="center"/>
      <protection locked="0"/>
    </xf>
    <xf numFmtId="0" fontId="7" fillId="0" borderId="2" xfId="0" applyFont="1" applyBorder="1" applyAlignment="1">
      <alignment horizontal="center" vertical="center" wrapText="1"/>
      <protection locked="0"/>
    </xf>
    <xf numFmtId="0" fontId="7" fillId="0" borderId="4" xfId="0" applyFont="1" applyBorder="1" applyAlignment="1">
      <alignment horizontal="center" vertical="center" wrapText="1"/>
      <protection locked="0"/>
    </xf>
    <xf numFmtId="0" fontId="13" fillId="0" borderId="0" xfId="0" applyFont="1" applyAlignment="1" applyProtection="1">
      <alignment horizontal="center" vertical="center"/>
    </xf>
    <xf numFmtId="0" fontId="3" fillId="0" borderId="0" xfId="0" applyFont="1" applyAlignment="1" applyProtection="1">
      <alignment horizontal="center"/>
    </xf>
    <xf numFmtId="0" fontId="14" fillId="0" borderId="0" xfId="0" applyFont="1" applyAlignment="1" applyProtection="1">
      <alignment horizontal="center" wrapText="1"/>
    </xf>
    <xf numFmtId="0" fontId="3" fillId="0" borderId="0" xfId="0" applyFont="1" applyAlignment="1" applyProtection="1">
      <alignment horizontal="center" wrapText="1"/>
    </xf>
    <xf numFmtId="0" fontId="15" fillId="0" borderId="6" xfId="0" applyFont="1" applyBorder="1" applyAlignment="1">
      <alignment horizontal="center" vertical="center" wrapText="1"/>
      <protection locked="0"/>
    </xf>
    <xf numFmtId="0" fontId="16" fillId="0" borderId="7" xfId="0" applyFont="1" applyBorder="1" applyAlignment="1">
      <alignment horizontal="center" vertical="center"/>
      <protection locked="0"/>
    </xf>
    <xf numFmtId="0" fontId="17" fillId="0" borderId="7" xfId="0" applyFont="1" applyBorder="1" applyAlignment="1">
      <alignment horizontal="center" vertical="center"/>
      <protection locked="0"/>
    </xf>
    <xf numFmtId="0" fontId="18" fillId="0" borderId="7" xfId="0" applyFont="1" applyBorder="1" applyAlignment="1" applyProtection="1">
      <alignment horizontal="center" vertical="center"/>
    </xf>
    <xf numFmtId="0" fontId="18" fillId="0" borderId="2" xfId="0" applyFont="1" applyBorder="1" applyAlignment="1" applyProtection="1">
      <alignment horizontal="center" vertical="center"/>
    </xf>
    <xf numFmtId="176" fontId="19" fillId="0" borderId="7" xfId="0" applyNumberFormat="1" applyFont="1" applyBorder="1" applyAlignment="1" applyProtection="1">
      <alignment horizontal="right" vertical="center"/>
    </xf>
    <xf numFmtId="176" fontId="19" fillId="0" borderId="7" xfId="0" applyNumberFormat="1" applyFont="1" applyBorder="1" applyAlignment="1" applyProtection="1">
      <alignment horizontal="center" vertical="center"/>
    </xf>
    <xf numFmtId="0" fontId="2" fillId="0" borderId="0" xfId="0" applyFont="1">
      <alignment vertical="top"/>
      <protection locked="0"/>
    </xf>
    <xf numFmtId="0" fontId="20" fillId="0" borderId="0" xfId="0" applyFont="1" applyProtection="1">
      <alignment vertical="top"/>
    </xf>
    <xf numFmtId="0" fontId="20" fillId="0" borderId="0" xfId="0" applyFont="1" applyAlignment="1" applyProtection="1">
      <alignment horizontal="right" vertical="center"/>
    </xf>
    <xf numFmtId="0" fontId="8" fillId="0" borderId="0" xfId="0" applyFont="1" applyAlignment="1" applyProtection="1">
      <alignment horizontal="right" vertical="center"/>
    </xf>
    <xf numFmtId="0" fontId="10" fillId="0" borderId="0" xfId="0" applyFont="1" applyAlignment="1" applyProtection="1">
      <alignment horizontal="center" vertical="center"/>
    </xf>
    <xf numFmtId="0" fontId="21" fillId="0" borderId="0" xfId="0" applyFont="1" applyAlignment="1" applyProtection="1">
      <alignment horizontal="center" vertical="center"/>
    </xf>
    <xf numFmtId="0" fontId="20" fillId="0" borderId="0" xfId="0" applyFont="1" applyAlignment="1">
      <alignment horizontal="left" vertical="center"/>
      <protection locked="0"/>
    </xf>
    <xf numFmtId="49" fontId="20" fillId="0" borderId="0" xfId="0" applyNumberFormat="1" applyFont="1" applyAlignment="1" applyProtection="1"/>
    <xf numFmtId="0" fontId="20" fillId="0" borderId="0" xfId="0" applyFont="1" applyAlignment="1" applyProtection="1"/>
    <xf numFmtId="0" fontId="20" fillId="0" borderId="0" xfId="0" applyFont="1" applyAlignment="1" applyProtection="1">
      <alignment horizontal="right"/>
    </xf>
    <xf numFmtId="49" fontId="9" fillId="0" borderId="2" xfId="0" applyNumberFormat="1" applyFont="1" applyBorder="1" applyAlignment="1" applyProtection="1">
      <alignment horizontal="center" vertical="center" wrapText="1"/>
    </xf>
    <xf numFmtId="49" fontId="9" fillId="0" borderId="4" xfId="0" applyNumberFormat="1" applyFont="1" applyBorder="1" applyAlignment="1" applyProtection="1">
      <alignment horizontal="center" vertical="center" wrapText="1"/>
    </xf>
    <xf numFmtId="0" fontId="9" fillId="0" borderId="1" xfId="0" applyFont="1" applyBorder="1" applyAlignment="1">
      <alignment horizontal="center" vertical="center"/>
      <protection locked="0"/>
    </xf>
    <xf numFmtId="0" fontId="9" fillId="0" borderId="2" xfId="0" applyFont="1" applyBorder="1" applyAlignment="1">
      <alignment horizontal="center" vertical="center"/>
      <protection locked="0"/>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0" fontId="9" fillId="0" borderId="10" xfId="0" applyFont="1" applyBorder="1" applyAlignment="1" applyProtection="1">
      <alignment horizontal="center" vertical="center"/>
    </xf>
    <xf numFmtId="49" fontId="9" fillId="0" borderId="7" xfId="0" applyNumberFormat="1" applyFont="1" applyBorder="1" applyAlignment="1" applyProtection="1">
      <alignment horizontal="center" vertical="center"/>
    </xf>
    <xf numFmtId="0" fontId="9" fillId="0" borderId="6"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8" xfId="0" applyFont="1" applyBorder="1" applyAlignment="1" applyProtection="1">
      <alignment horizontal="center" vertical="center"/>
    </xf>
    <xf numFmtId="49" fontId="9" fillId="0" borderId="7" xfId="0" applyNumberFormat="1" applyFont="1" applyBorder="1" applyAlignment="1">
      <alignment horizontal="center" vertical="center"/>
      <protection locked="0"/>
    </xf>
    <xf numFmtId="0" fontId="8" fillId="0" borderId="7" xfId="0" applyFont="1" applyBorder="1" applyAlignment="1" applyProtection="1">
      <alignment horizontal="left" vertical="center" wrapText="1"/>
    </xf>
    <xf numFmtId="0" fontId="8" fillId="0" borderId="7" xfId="0" applyFont="1" applyBorder="1" applyAlignment="1" applyProtection="1">
      <alignment horizontal="left" vertical="center" wrapText="1" indent="1"/>
    </xf>
    <xf numFmtId="0" fontId="8" fillId="0" borderId="7" xfId="0" applyFont="1" applyBorder="1" applyAlignment="1" applyProtection="1">
      <alignment horizontal="left" vertical="center" wrapText="1" indent="2"/>
    </xf>
    <xf numFmtId="0" fontId="20" fillId="0" borderId="2" xfId="0" applyFont="1" applyBorder="1" applyAlignment="1" applyProtection="1">
      <alignment horizontal="center" vertical="center"/>
    </xf>
    <xf numFmtId="0" fontId="20" fillId="0" borderId="4" xfId="0" applyFont="1" applyBorder="1" applyAlignment="1" applyProtection="1">
      <alignment horizontal="center" vertical="center"/>
    </xf>
    <xf numFmtId="0" fontId="22" fillId="0" borderId="0" xfId="0" applyFont="1" applyAlignment="1" applyProtection="1">
      <alignment horizontal="center" vertical="center"/>
    </xf>
    <xf numFmtId="0" fontId="23" fillId="0" borderId="0" xfId="0" applyFont="1" applyAlignment="1" applyProtection="1">
      <alignment horizontal="center" vertical="center"/>
    </xf>
    <xf numFmtId="0" fontId="6" fillId="0" borderId="7" xfId="0" applyFont="1" applyBorder="1" applyAlignment="1" applyProtection="1">
      <alignment vertical="center"/>
    </xf>
    <xf numFmtId="0" fontId="6" fillId="0" borderId="7" xfId="0" applyFont="1" applyBorder="1" applyAlignment="1">
      <alignment vertical="center"/>
      <protection locked="0"/>
    </xf>
    <xf numFmtId="0" fontId="8" fillId="0" borderId="7" xfId="0" applyFont="1" applyBorder="1" applyAlignment="1">
      <alignment vertical="center"/>
      <protection locked="0"/>
    </xf>
    <xf numFmtId="0" fontId="8" fillId="0" borderId="4" xfId="0" applyFont="1" applyBorder="1" applyAlignment="1">
      <alignment horizontal="left" vertical="center"/>
      <protection locked="0"/>
    </xf>
    <xf numFmtId="0" fontId="8" fillId="0" borderId="6" xfId="0" applyFont="1" applyBorder="1" applyAlignment="1">
      <alignment vertical="center"/>
      <protection locked="0"/>
    </xf>
    <xf numFmtId="0" fontId="8" fillId="0" borderId="8" xfId="0" applyFont="1" applyBorder="1" applyAlignment="1">
      <alignment horizontal="left" vertical="center"/>
      <protection locked="0"/>
    </xf>
    <xf numFmtId="0" fontId="8" fillId="0" borderId="6" xfId="0" applyFont="1" applyBorder="1" applyAlignment="1">
      <alignment horizontal="left" vertical="center"/>
      <protection locked="0"/>
    </xf>
    <xf numFmtId="0" fontId="20" fillId="0" borderId="6" xfId="0" applyFont="1" applyBorder="1" applyAlignment="1">
      <alignment vertical="center"/>
      <protection locked="0"/>
    </xf>
    <xf numFmtId="0" fontId="24" fillId="0" borderId="6" xfId="0" applyFont="1" applyBorder="1" applyAlignment="1">
      <alignment horizontal="center" vertical="center"/>
      <protection locked="0"/>
    </xf>
    <xf numFmtId="176" fontId="24" fillId="0" borderId="7" xfId="0" applyNumberFormat="1" applyFont="1" applyBorder="1" applyAlignment="1">
      <alignment horizontal="right" vertical="center"/>
      <protection locked="0"/>
    </xf>
    <xf numFmtId="0" fontId="6" fillId="0" borderId="7" xfId="0" applyFont="1" applyBorder="1" applyAlignment="1" applyProtection="1">
      <alignment horizontal="center" vertical="center"/>
    </xf>
    <xf numFmtId="0" fontId="25" fillId="0" borderId="0" xfId="0" applyFont="1" applyAlignment="1" applyProtection="1">
      <alignment vertical="center"/>
    </xf>
    <xf numFmtId="0" fontId="26" fillId="0" borderId="0" xfId="0" applyFont="1" applyAlignment="1" applyProtection="1">
      <alignment horizontal="center" vertical="center"/>
    </xf>
    <xf numFmtId="0" fontId="6" fillId="0" borderId="0" xfId="0" applyFont="1" applyAlignment="1">
      <alignment horizontal="left" vertical="center" wrapText="1"/>
      <protection locked="0"/>
    </xf>
    <xf numFmtId="0" fontId="3" fillId="0" borderId="0" xfId="0" applyFont="1" applyAlignment="1" applyProtection="1">
      <alignment horizontal="left" vertical="center" wrapText="1"/>
    </xf>
    <xf numFmtId="0" fontId="20" fillId="0" borderId="7" xfId="0" applyFont="1" applyBorder="1" applyAlignment="1">
      <alignment horizontal="left" vertical="center" wrapText="1" indent="1"/>
      <protection locked="0"/>
    </xf>
    <xf numFmtId="0" fontId="20" fillId="0" borderId="7" xfId="0" applyFont="1" applyBorder="1" applyAlignment="1" applyProtection="1">
      <alignment horizontal="left" vertical="center" wrapText="1" indent="1"/>
    </xf>
    <xf numFmtId="0" fontId="3" fillId="0" borderId="7" xfId="0" applyFont="1" applyBorder="1" applyAlignment="1">
      <alignment horizontal="left" vertical="center" wrapText="1" indent="2"/>
      <protection locked="0"/>
    </xf>
    <xf numFmtId="0" fontId="3" fillId="0" borderId="7" xfId="0" applyFont="1" applyBorder="1" applyAlignment="1" applyProtection="1">
      <alignment horizontal="left" vertical="center" wrapText="1" indent="2"/>
    </xf>
    <xf numFmtId="0" fontId="3" fillId="0" borderId="7" xfId="0" applyFont="1" applyBorder="1" applyAlignment="1">
      <alignment horizontal="center" vertical="center" wrapText="1"/>
      <protection locked="0"/>
    </xf>
    <xf numFmtId="0" fontId="3" fillId="0" borderId="7" xfId="0" applyFont="1" applyBorder="1" applyAlignment="1" applyProtection="1">
      <alignment horizontal="center" vertical="center" wrapText="1"/>
    </xf>
    <xf numFmtId="0" fontId="27" fillId="0" borderId="0" xfId="0" applyFont="1" applyAlignment="1" applyProtection="1"/>
    <xf numFmtId="0" fontId="28" fillId="0" borderId="0" xfId="0" applyFont="1" applyAlignment="1" applyProtection="1">
      <alignment horizontal="center" vertical="center"/>
    </xf>
    <xf numFmtId="0" fontId="3" fillId="0" borderId="1" xfId="0" applyFont="1" applyBorder="1" applyAlignment="1">
      <alignment horizontal="center" vertical="center" wrapText="1"/>
      <protection locked="0"/>
    </xf>
    <xf numFmtId="0" fontId="3" fillId="0" borderId="10" xfId="0" applyFont="1" applyBorder="1" applyAlignment="1">
      <alignment horizontal="center" vertical="center" wrapText="1"/>
      <protection locked="0"/>
    </xf>
    <xf numFmtId="0" fontId="3" fillId="0" borderId="3" xfId="0" applyFont="1" applyBorder="1" applyAlignment="1">
      <alignment horizontal="center" vertical="center" wrapText="1"/>
      <protection locked="0"/>
    </xf>
    <xf numFmtId="0" fontId="3" fillId="0" borderId="3" xfId="0" applyFont="1" applyBorder="1" applyAlignment="1" applyProtection="1">
      <alignment horizontal="center" vertical="center" wrapText="1"/>
    </xf>
    <xf numFmtId="0" fontId="3" fillId="0" borderId="5"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0" borderId="11" xfId="0" applyFont="1" applyBorder="1" applyAlignment="1">
      <alignment horizontal="center" vertical="center" wrapText="1"/>
      <protection locked="0"/>
    </xf>
    <xf numFmtId="0" fontId="3" fillId="0" borderId="6"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8" xfId="0" applyFont="1" applyBorder="1" applyAlignment="1" applyProtection="1">
      <alignment horizontal="center" vertical="center"/>
    </xf>
    <xf numFmtId="0" fontId="6" fillId="0" borderId="6" xfId="0" applyFont="1" applyBorder="1" applyAlignment="1" applyProtection="1">
      <alignment vertical="center" wrapText="1"/>
    </xf>
    <xf numFmtId="0" fontId="6" fillId="0" borderId="8" xfId="0" applyFont="1" applyBorder="1" applyAlignment="1" applyProtection="1">
      <alignment vertical="center" wrapText="1"/>
    </xf>
    <xf numFmtId="0" fontId="6" fillId="0" borderId="6" xfId="0" applyFont="1" applyBorder="1" applyAlignment="1" applyProtection="1">
      <alignment horizontal="center" vertical="center"/>
    </xf>
    <xf numFmtId="0" fontId="6" fillId="0" borderId="8" xfId="0" applyFont="1" applyBorder="1" applyAlignment="1" applyProtection="1">
      <alignment vertical="center"/>
    </xf>
    <xf numFmtId="0" fontId="25" fillId="0" borderId="0" xfId="0" applyFont="1" applyProtection="1">
      <alignment vertical="top"/>
    </xf>
    <xf numFmtId="0" fontId="28" fillId="0" borderId="0" xfId="0" applyFont="1" applyAlignment="1">
      <alignment horizontal="center" vertical="center"/>
      <protection locked="0"/>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wrapText="1"/>
    </xf>
    <xf numFmtId="0" fontId="3" fillId="0" borderId="13" xfId="0" applyFont="1" applyBorder="1" applyAlignment="1" applyProtection="1">
      <alignment horizontal="center" vertical="center"/>
    </xf>
    <xf numFmtId="0" fontId="6" fillId="0" borderId="8" xfId="0" applyFont="1" applyBorder="1" applyAlignment="1">
      <alignment horizontal="center" vertical="center"/>
      <protection locked="0"/>
    </xf>
    <xf numFmtId="0" fontId="3" fillId="2" borderId="4" xfId="0" applyFont="1" applyFill="1" applyBorder="1" applyAlignment="1">
      <alignment horizontal="center" vertical="center" wrapText="1"/>
      <protection locked="0"/>
    </xf>
    <xf numFmtId="0" fontId="29" fillId="0" borderId="0" xfId="0" applyFont="1" applyAlignment="1" applyProtection="1">
      <alignment horizontal="center" vertical="top"/>
    </xf>
    <xf numFmtId="0" fontId="30" fillId="0" borderId="0" xfId="0" applyFont="1" applyAlignment="1" applyProtection="1">
      <alignment horizontal="center" vertical="center"/>
    </xf>
    <xf numFmtId="0" fontId="8" fillId="0" borderId="7" xfId="0" applyFont="1" applyBorder="1" applyAlignment="1">
      <alignment horizontal="left" vertical="center"/>
      <protection locked="0"/>
    </xf>
    <xf numFmtId="0" fontId="31" fillId="0" borderId="6" xfId="0" applyFont="1" applyBorder="1" applyAlignment="1" applyProtection="1">
      <alignment horizontal="center" vertical="center"/>
    </xf>
    <xf numFmtId="0" fontId="31" fillId="0" borderId="7" xfId="0" applyFont="1" applyBorder="1" applyAlignment="1" applyProtection="1">
      <alignment horizontal="center" vertical="center"/>
    </xf>
    <xf numFmtId="0" fontId="6" fillId="0" borderId="6" xfId="0" applyFont="1" applyBorder="1" applyAlignment="1" applyProtection="1">
      <alignment horizontal="left" vertical="center"/>
    </xf>
    <xf numFmtId="0" fontId="31" fillId="0" borderId="6" xfId="0" applyFont="1" applyBorder="1" applyAlignment="1">
      <alignment horizontal="center" vertical="center"/>
      <protection locked="0"/>
    </xf>
    <xf numFmtId="0" fontId="20" fillId="0" borderId="7" xfId="0" applyFont="1" applyBorder="1" applyAlignment="1" applyProtection="1" quotePrefix="1">
      <alignment horizontal="left" vertical="center" wrapText="1" indent="1"/>
    </xf>
    <xf numFmtId="0" fontId="3" fillId="0" borderId="7" xfId="0" applyFont="1" applyBorder="1" applyAlignment="1" applyProtection="1" quotePrefix="1">
      <alignment horizontal="left" vertical="center" wrapText="1" indent="2"/>
    </xf>
    <xf numFmtId="0" fontId="6" fillId="0" borderId="7" xfId="0" applyFont="1" applyBorder="1" applyAlignment="1" applyProtection="1" quotePrefix="1">
      <alignment horizontal="left" vertical="center" wrapText="1" indent="1"/>
    </xf>
    <xf numFmtId="0" fontId="6" fillId="0" borderId="6" xfId="0" applyFont="1" applyBorder="1" applyAlignment="1" applyProtection="1" quotePrefix="1">
      <alignment horizontal="left" vertical="center" wrapText="1" inden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showZeros="0" workbookViewId="0">
      <pane ySplit="1" topLeftCell="A14" activePane="bottomLeft" state="frozen"/>
      <selection/>
      <selection pane="bottomLeft" activeCell="B37" sqref="B37"/>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customHeight="1" spans="1:4">
      <c r="A1" s="1"/>
      <c r="B1" s="1"/>
      <c r="C1" s="1"/>
      <c r="D1" s="1"/>
    </row>
    <row r="2" ht="15" customHeight="1" spans="4:4">
      <c r="D2" s="41" t="s">
        <v>0</v>
      </c>
    </row>
    <row r="3" ht="36" customHeight="1" spans="1:4">
      <c r="A3" s="6" t="str">
        <f>"2025"&amp;"年部门财务收支预算总表"</f>
        <v>2025年部门财务收支预算总表</v>
      </c>
      <c r="B3" s="225"/>
      <c r="C3" s="225"/>
      <c r="D3" s="225"/>
    </row>
    <row r="4" ht="18.75" customHeight="1" spans="1:4">
      <c r="A4" s="43" t="str">
        <f>"单位名称："&amp;"双江拉祜族佤族布朗族傣族自治县忙糯乡卫生院"</f>
        <v>单位名称：双江拉祜族佤族布朗族傣族自治县忙糯乡卫生院</v>
      </c>
      <c r="B4" s="226"/>
      <c r="C4" s="226"/>
      <c r="D4" s="41" t="s">
        <v>1</v>
      </c>
    </row>
    <row r="5" ht="18.75" customHeight="1" spans="1:4">
      <c r="A5" s="13" t="s">
        <v>2</v>
      </c>
      <c r="B5" s="15"/>
      <c r="C5" s="13" t="s">
        <v>3</v>
      </c>
      <c r="D5" s="15"/>
    </row>
    <row r="6" ht="18.75" customHeight="1" spans="1:4">
      <c r="A6" s="31" t="s">
        <v>4</v>
      </c>
      <c r="B6" s="31" t="str">
        <f t="shared" ref="B6:D6" si="0">"2025"&amp;"年预算数"</f>
        <v>2025年预算数</v>
      </c>
      <c r="C6" s="31" t="s">
        <v>5</v>
      </c>
      <c r="D6" s="31" t="str">
        <f t="shared" si="0"/>
        <v>2025年预算数</v>
      </c>
    </row>
    <row r="7" ht="18.75" customHeight="1" spans="1:4">
      <c r="A7" s="33"/>
      <c r="B7" s="33"/>
      <c r="C7" s="33"/>
      <c r="D7" s="33"/>
    </row>
    <row r="8" ht="18.75" customHeight="1" spans="1:4">
      <c r="A8" s="135" t="s">
        <v>6</v>
      </c>
      <c r="B8" s="24">
        <v>4490307.01</v>
      </c>
      <c r="C8" s="135" t="s">
        <v>7</v>
      </c>
      <c r="D8" s="24"/>
    </row>
    <row r="9" ht="18.75" customHeight="1" spans="1:4">
      <c r="A9" s="135" t="s">
        <v>8</v>
      </c>
      <c r="B9" s="24"/>
      <c r="C9" s="135" t="s">
        <v>9</v>
      </c>
      <c r="D9" s="24"/>
    </row>
    <row r="10" ht="18.75" customHeight="1" spans="1:4">
      <c r="A10" s="135" t="s">
        <v>10</v>
      </c>
      <c r="B10" s="24"/>
      <c r="C10" s="135" t="s">
        <v>11</v>
      </c>
      <c r="D10" s="24"/>
    </row>
    <row r="11" ht="18.75" customHeight="1" spans="1:4">
      <c r="A11" s="135" t="s">
        <v>12</v>
      </c>
      <c r="B11" s="24"/>
      <c r="C11" s="135" t="s">
        <v>13</v>
      </c>
      <c r="D11" s="24"/>
    </row>
    <row r="12" ht="18.75" customHeight="1" spans="1:4">
      <c r="A12" s="227" t="s">
        <v>14</v>
      </c>
      <c r="B12" s="24">
        <v>263500</v>
      </c>
      <c r="C12" s="184" t="s">
        <v>15</v>
      </c>
      <c r="D12" s="24"/>
    </row>
    <row r="13" ht="18.75" customHeight="1" spans="1:4">
      <c r="A13" s="187" t="s">
        <v>16</v>
      </c>
      <c r="B13" s="24">
        <v>263500</v>
      </c>
      <c r="C13" s="186" t="s">
        <v>17</v>
      </c>
      <c r="D13" s="24"/>
    </row>
    <row r="14" ht="18.75" customHeight="1" spans="1:4">
      <c r="A14" s="187" t="s">
        <v>18</v>
      </c>
      <c r="B14" s="24"/>
      <c r="C14" s="186" t="s">
        <v>19</v>
      </c>
      <c r="D14" s="24"/>
    </row>
    <row r="15" ht="18.75" customHeight="1" spans="1:4">
      <c r="A15" s="187" t="s">
        <v>20</v>
      </c>
      <c r="B15" s="24"/>
      <c r="C15" s="186" t="s">
        <v>21</v>
      </c>
      <c r="D15" s="24">
        <v>525053.12</v>
      </c>
    </row>
    <row r="16" ht="18.75" customHeight="1" spans="1:4">
      <c r="A16" s="187" t="s">
        <v>22</v>
      </c>
      <c r="B16" s="24"/>
      <c r="C16" s="186" t="s">
        <v>23</v>
      </c>
      <c r="D16" s="24">
        <v>4196059.68</v>
      </c>
    </row>
    <row r="17" ht="18.75" customHeight="1" spans="1:4">
      <c r="A17" s="187" t="s">
        <v>24</v>
      </c>
      <c r="B17" s="24"/>
      <c r="C17" s="187" t="s">
        <v>25</v>
      </c>
      <c r="D17" s="24"/>
    </row>
    <row r="18" ht="18.75" customHeight="1" spans="1:4">
      <c r="A18" s="187" t="s">
        <v>26</v>
      </c>
      <c r="B18" s="24"/>
      <c r="C18" s="187" t="s">
        <v>27</v>
      </c>
      <c r="D18" s="24"/>
    </row>
    <row r="19" ht="18.75" customHeight="1" spans="1:4">
      <c r="A19" s="188" t="s">
        <v>26</v>
      </c>
      <c r="B19" s="24"/>
      <c r="C19" s="186" t="s">
        <v>28</v>
      </c>
      <c r="D19" s="24"/>
    </row>
    <row r="20" ht="18.75" customHeight="1" spans="1:4">
      <c r="A20" s="188" t="s">
        <v>26</v>
      </c>
      <c r="B20" s="24"/>
      <c r="C20" s="186" t="s">
        <v>29</v>
      </c>
      <c r="D20" s="24"/>
    </row>
    <row r="21" ht="18.75" customHeight="1" spans="1:4">
      <c r="A21" s="188" t="s">
        <v>26</v>
      </c>
      <c r="B21" s="24"/>
      <c r="C21" s="186" t="s">
        <v>30</v>
      </c>
      <c r="D21" s="24"/>
    </row>
    <row r="22" ht="18.75" customHeight="1" spans="1:4">
      <c r="A22" s="188" t="s">
        <v>26</v>
      </c>
      <c r="B22" s="24"/>
      <c r="C22" s="186" t="s">
        <v>31</v>
      </c>
      <c r="D22" s="24"/>
    </row>
    <row r="23" ht="18.75" customHeight="1" spans="1:4">
      <c r="A23" s="188" t="s">
        <v>26</v>
      </c>
      <c r="B23" s="24"/>
      <c r="C23" s="186" t="s">
        <v>32</v>
      </c>
      <c r="D23" s="24"/>
    </row>
    <row r="24" ht="18.75" customHeight="1" spans="1:4">
      <c r="A24" s="188" t="s">
        <v>26</v>
      </c>
      <c r="B24" s="24"/>
      <c r="C24" s="186" t="s">
        <v>33</v>
      </c>
      <c r="D24" s="24"/>
    </row>
    <row r="25" ht="18.75" customHeight="1" spans="1:4">
      <c r="A25" s="188" t="s">
        <v>26</v>
      </c>
      <c r="B25" s="24"/>
      <c r="C25" s="186" t="s">
        <v>34</v>
      </c>
      <c r="D25" s="24"/>
    </row>
    <row r="26" ht="18.75" customHeight="1" spans="1:4">
      <c r="A26" s="188" t="s">
        <v>26</v>
      </c>
      <c r="B26" s="24"/>
      <c r="C26" s="186" t="s">
        <v>35</v>
      </c>
      <c r="D26" s="24">
        <v>295126.56</v>
      </c>
    </row>
    <row r="27" ht="18.75" customHeight="1" spans="1:4">
      <c r="A27" s="188" t="s">
        <v>26</v>
      </c>
      <c r="B27" s="24"/>
      <c r="C27" s="186" t="s">
        <v>36</v>
      </c>
      <c r="D27" s="24"/>
    </row>
    <row r="28" ht="18.75" customHeight="1" spans="1:4">
      <c r="A28" s="188" t="s">
        <v>26</v>
      </c>
      <c r="B28" s="24"/>
      <c r="C28" s="186" t="s">
        <v>37</v>
      </c>
      <c r="D28" s="24"/>
    </row>
    <row r="29" ht="18.75" customHeight="1" spans="1:4">
      <c r="A29" s="188" t="s">
        <v>26</v>
      </c>
      <c r="B29" s="24"/>
      <c r="C29" s="186" t="s">
        <v>38</v>
      </c>
      <c r="D29" s="24"/>
    </row>
    <row r="30" ht="18.75" customHeight="1" spans="1:4">
      <c r="A30" s="188" t="s">
        <v>26</v>
      </c>
      <c r="B30" s="24"/>
      <c r="C30" s="186" t="s">
        <v>39</v>
      </c>
      <c r="D30" s="24"/>
    </row>
    <row r="31" ht="18.75" customHeight="1" spans="1:4">
      <c r="A31" s="189" t="s">
        <v>26</v>
      </c>
      <c r="B31" s="24"/>
      <c r="C31" s="187" t="s">
        <v>40</v>
      </c>
      <c r="D31" s="24"/>
    </row>
    <row r="32" ht="18.75" customHeight="1" spans="1:4">
      <c r="A32" s="189" t="s">
        <v>26</v>
      </c>
      <c r="B32" s="24"/>
      <c r="C32" s="187" t="s">
        <v>41</v>
      </c>
      <c r="D32" s="24"/>
    </row>
    <row r="33" ht="18.75" customHeight="1" spans="1:4">
      <c r="A33" s="189" t="s">
        <v>26</v>
      </c>
      <c r="B33" s="24"/>
      <c r="C33" s="187" t="s">
        <v>42</v>
      </c>
      <c r="D33" s="24"/>
    </row>
    <row r="34" ht="18.75" customHeight="1" spans="1:4">
      <c r="A34" s="228"/>
      <c r="B34" s="190"/>
      <c r="C34" s="187" t="s">
        <v>43</v>
      </c>
      <c r="D34" s="24"/>
    </row>
    <row r="35" ht="18.75" customHeight="1" spans="1:4">
      <c r="A35" s="228" t="s">
        <v>44</v>
      </c>
      <c r="B35" s="190">
        <f>SUM(B8:B12)</f>
        <v>4753807.01</v>
      </c>
      <c r="C35" s="229" t="s">
        <v>45</v>
      </c>
      <c r="D35" s="190">
        <v>5016239.36</v>
      </c>
    </row>
    <row r="36" ht="18.75" customHeight="1" spans="1:4">
      <c r="A36" s="230" t="s">
        <v>46</v>
      </c>
      <c r="B36" s="24">
        <v>262432.35</v>
      </c>
      <c r="C36" s="135" t="s">
        <v>47</v>
      </c>
      <c r="D36" s="24"/>
    </row>
    <row r="37" ht="18.75" customHeight="1" spans="1:4">
      <c r="A37" s="230" t="s">
        <v>48</v>
      </c>
      <c r="B37" s="24">
        <v>262432.35</v>
      </c>
      <c r="C37" s="135" t="s">
        <v>48</v>
      </c>
      <c r="D37" s="24"/>
    </row>
    <row r="38" ht="18.75" customHeight="1" spans="1:4">
      <c r="A38" s="230" t="s">
        <v>49</v>
      </c>
      <c r="B38" s="24">
        <f>B36-B37</f>
        <v>0</v>
      </c>
      <c r="C38" s="135" t="s">
        <v>50</v>
      </c>
      <c r="D38" s="24"/>
    </row>
    <row r="39" ht="18.75" customHeight="1" spans="1:4">
      <c r="A39" s="231" t="s">
        <v>51</v>
      </c>
      <c r="B39" s="190">
        <f t="shared" ref="B39:D39" si="1">B35+B36</f>
        <v>5016239.36</v>
      </c>
      <c r="C39" s="229" t="s">
        <v>52</v>
      </c>
      <c r="D39" s="190">
        <f t="shared" si="1"/>
        <v>5016239.36</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0"/>
  <sheetViews>
    <sheetView showZeros="0" workbookViewId="0">
      <pane ySplit="1" topLeftCell="A2" activePane="bottomLeft" state="frozen"/>
      <selection/>
      <selection pane="bottomLeft" activeCell="O9" sqref="O9"/>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customHeight="1" spans="1:19">
      <c r="A1" s="1"/>
      <c r="B1" s="1"/>
      <c r="C1" s="1"/>
      <c r="D1" s="1"/>
      <c r="E1" s="1"/>
      <c r="F1" s="1"/>
      <c r="G1" s="1"/>
      <c r="H1" s="1"/>
      <c r="I1" s="1"/>
      <c r="J1" s="1"/>
      <c r="K1" s="1"/>
      <c r="L1" s="1"/>
      <c r="M1" s="1"/>
      <c r="N1" s="1"/>
      <c r="O1" s="1"/>
      <c r="P1" s="1"/>
      <c r="Q1" s="1"/>
      <c r="R1" s="1"/>
      <c r="S1" s="1"/>
    </row>
    <row r="2" ht="15" customHeight="1" spans="10:19">
      <c r="J2" s="218"/>
      <c r="O2" s="72"/>
      <c r="P2" s="72"/>
      <c r="Q2" s="72"/>
      <c r="R2" s="72"/>
      <c r="S2" s="39" t="s">
        <v>53</v>
      </c>
    </row>
    <row r="3" ht="57.75" customHeight="1" spans="1:19">
      <c r="A3" s="131" t="str">
        <f>"2025"&amp;"年部门收入预算表"</f>
        <v>2025年部门收入预算表</v>
      </c>
      <c r="B3" s="203"/>
      <c r="C3" s="203"/>
      <c r="D3" s="203"/>
      <c r="E3" s="203"/>
      <c r="F3" s="203"/>
      <c r="G3" s="203"/>
      <c r="H3" s="203"/>
      <c r="I3" s="203"/>
      <c r="J3" s="203"/>
      <c r="K3" s="203"/>
      <c r="L3" s="203"/>
      <c r="M3" s="203"/>
      <c r="N3" s="203"/>
      <c r="O3" s="219"/>
      <c r="P3" s="219"/>
      <c r="Q3" s="219"/>
      <c r="R3" s="219"/>
      <c r="S3" s="219"/>
    </row>
    <row r="4" ht="18.75" customHeight="1" spans="1:19">
      <c r="A4" s="43" t="str">
        <f>"单位名称："&amp;"双江拉祜族佤族布朗族傣族自治县忙糯乡卫生院"</f>
        <v>单位名称：双江拉祜族佤族布朗族傣族自治县忙糯乡卫生院</v>
      </c>
      <c r="B4" s="98"/>
      <c r="C4" s="98"/>
      <c r="D4" s="98"/>
      <c r="E4" s="98"/>
      <c r="F4" s="98"/>
      <c r="G4" s="98"/>
      <c r="H4" s="98"/>
      <c r="I4" s="98"/>
      <c r="J4" s="76"/>
      <c r="K4" s="98"/>
      <c r="L4" s="98"/>
      <c r="M4" s="98"/>
      <c r="N4" s="98"/>
      <c r="O4" s="76"/>
      <c r="P4" s="76"/>
      <c r="Q4" s="76"/>
      <c r="R4" s="76"/>
      <c r="S4" s="39" t="s">
        <v>1</v>
      </c>
    </row>
    <row r="5" ht="18.75" customHeight="1" spans="1:19">
      <c r="A5" s="204" t="s">
        <v>54</v>
      </c>
      <c r="B5" s="205" t="s">
        <v>55</v>
      </c>
      <c r="C5" s="205" t="s">
        <v>56</v>
      </c>
      <c r="D5" s="206" t="s">
        <v>57</v>
      </c>
      <c r="E5" s="207"/>
      <c r="F5" s="207"/>
      <c r="G5" s="207"/>
      <c r="H5" s="207"/>
      <c r="I5" s="207"/>
      <c r="J5" s="220"/>
      <c r="K5" s="207"/>
      <c r="L5" s="207"/>
      <c r="M5" s="207"/>
      <c r="N5" s="221"/>
      <c r="O5" s="206" t="s">
        <v>46</v>
      </c>
      <c r="P5" s="206"/>
      <c r="Q5" s="206"/>
      <c r="R5" s="206"/>
      <c r="S5" s="224"/>
    </row>
    <row r="6" ht="18.75" customHeight="1" spans="1:19">
      <c r="A6" s="208"/>
      <c r="B6" s="209"/>
      <c r="C6" s="209"/>
      <c r="D6" s="210" t="s">
        <v>58</v>
      </c>
      <c r="E6" s="210" t="s">
        <v>59</v>
      </c>
      <c r="F6" s="210" t="s">
        <v>60</v>
      </c>
      <c r="G6" s="210" t="s">
        <v>61</v>
      </c>
      <c r="H6" s="210" t="s">
        <v>62</v>
      </c>
      <c r="I6" s="222" t="s">
        <v>63</v>
      </c>
      <c r="J6" s="222"/>
      <c r="K6" s="222"/>
      <c r="L6" s="222"/>
      <c r="M6" s="222"/>
      <c r="N6" s="213"/>
      <c r="O6" s="210" t="s">
        <v>58</v>
      </c>
      <c r="P6" s="210" t="s">
        <v>59</v>
      </c>
      <c r="Q6" s="210" t="s">
        <v>60</v>
      </c>
      <c r="R6" s="210" t="s">
        <v>61</v>
      </c>
      <c r="S6" s="210" t="s">
        <v>64</v>
      </c>
    </row>
    <row r="7" ht="18.75" customHeight="1" spans="1:19">
      <c r="A7" s="211"/>
      <c r="B7" s="212"/>
      <c r="C7" s="212"/>
      <c r="D7" s="213"/>
      <c r="E7" s="213"/>
      <c r="F7" s="213"/>
      <c r="G7" s="213"/>
      <c r="H7" s="213"/>
      <c r="I7" s="212" t="s">
        <v>58</v>
      </c>
      <c r="J7" s="212" t="s">
        <v>65</v>
      </c>
      <c r="K7" s="212" t="s">
        <v>66</v>
      </c>
      <c r="L7" s="212" t="s">
        <v>67</v>
      </c>
      <c r="M7" s="212" t="s">
        <v>68</v>
      </c>
      <c r="N7" s="212" t="s">
        <v>69</v>
      </c>
      <c r="O7" s="223"/>
      <c r="P7" s="223"/>
      <c r="Q7" s="223"/>
      <c r="R7" s="223"/>
      <c r="S7" s="213"/>
    </row>
    <row r="8" ht="18.75" customHeight="1" spans="1:19">
      <c r="A8" s="20">
        <v>1</v>
      </c>
      <c r="B8" s="20">
        <v>2</v>
      </c>
      <c r="C8" s="20">
        <v>3</v>
      </c>
      <c r="D8" s="20">
        <v>4</v>
      </c>
      <c r="E8" s="20">
        <v>5</v>
      </c>
      <c r="F8" s="20">
        <v>6</v>
      </c>
      <c r="G8" s="20">
        <v>7</v>
      </c>
      <c r="H8" s="20">
        <v>8</v>
      </c>
      <c r="I8" s="20">
        <v>9</v>
      </c>
      <c r="J8" s="20">
        <v>10</v>
      </c>
      <c r="K8" s="20">
        <v>11</v>
      </c>
      <c r="L8" s="20">
        <v>12</v>
      </c>
      <c r="M8" s="20">
        <v>13</v>
      </c>
      <c r="N8" s="20">
        <v>14</v>
      </c>
      <c r="O8" s="20">
        <v>15</v>
      </c>
      <c r="P8" s="20">
        <v>16</v>
      </c>
      <c r="Q8" s="20">
        <v>17</v>
      </c>
      <c r="R8" s="20">
        <v>18</v>
      </c>
      <c r="S8" s="20">
        <v>19</v>
      </c>
    </row>
    <row r="9" ht="18.75" customHeight="1" spans="1:19">
      <c r="A9" s="214" t="s">
        <v>70</v>
      </c>
      <c r="B9" s="215" t="s">
        <v>71</v>
      </c>
      <c r="C9" s="24">
        <v>5016239.36</v>
      </c>
      <c r="D9" s="24">
        <v>4753807.01</v>
      </c>
      <c r="E9" s="24">
        <v>4490307.01</v>
      </c>
      <c r="F9" s="24"/>
      <c r="G9" s="24"/>
      <c r="H9" s="24"/>
      <c r="I9" s="24">
        <v>263500</v>
      </c>
      <c r="J9" s="24">
        <v>263500</v>
      </c>
      <c r="K9" s="24"/>
      <c r="L9" s="24"/>
      <c r="M9" s="24"/>
      <c r="N9" s="24"/>
      <c r="O9" s="24">
        <v>262432.35</v>
      </c>
      <c r="P9" s="24">
        <v>262432.35</v>
      </c>
      <c r="Q9" s="24"/>
      <c r="R9" s="24"/>
      <c r="S9" s="24"/>
    </row>
    <row r="10" ht="18.75" customHeight="1" spans="1:19">
      <c r="A10" s="216" t="s">
        <v>56</v>
      </c>
      <c r="B10" s="217"/>
      <c r="C10" s="24">
        <v>5016239.36</v>
      </c>
      <c r="D10" s="24">
        <v>4753807.01</v>
      </c>
      <c r="E10" s="24">
        <v>4490307.01</v>
      </c>
      <c r="F10" s="24"/>
      <c r="G10" s="24"/>
      <c r="H10" s="24"/>
      <c r="I10" s="24">
        <v>263500</v>
      </c>
      <c r="J10" s="24">
        <v>263500</v>
      </c>
      <c r="K10" s="24"/>
      <c r="L10" s="24"/>
      <c r="M10" s="24"/>
      <c r="N10" s="24"/>
      <c r="O10" s="24">
        <v>262432.35</v>
      </c>
      <c r="P10" s="24">
        <v>262432.35</v>
      </c>
      <c r="Q10" s="24"/>
      <c r="R10" s="24"/>
      <c r="S10" s="24"/>
    </row>
  </sheetData>
  <mergeCells count="19">
    <mergeCell ref="A3:S3"/>
    <mergeCell ref="A4:D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34"/>
  <sheetViews>
    <sheetView showZeros="0" workbookViewId="0">
      <pane ySplit="1" topLeftCell="A2" activePane="bottomLeft" state="frozen"/>
      <selection/>
      <selection pane="bottomLeft" activeCell="D34" sqref="D34"/>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customHeight="1" spans="1:15">
      <c r="A1" s="1"/>
      <c r="B1" s="1"/>
      <c r="C1" s="1"/>
      <c r="D1" s="1"/>
      <c r="E1" s="1"/>
      <c r="F1" s="1"/>
      <c r="G1" s="1"/>
      <c r="H1" s="1"/>
      <c r="I1" s="1"/>
      <c r="J1" s="1"/>
      <c r="K1" s="1"/>
      <c r="L1" s="1"/>
      <c r="M1" s="1"/>
      <c r="N1" s="1"/>
      <c r="O1" s="1"/>
    </row>
    <row r="2" ht="15" customHeight="1" spans="1:15">
      <c r="A2" s="2"/>
      <c r="B2" s="2"/>
      <c r="C2" s="2"/>
      <c r="D2" s="192"/>
      <c r="E2" s="2"/>
      <c r="F2" s="2"/>
      <c r="G2" s="2"/>
      <c r="H2" s="192"/>
      <c r="I2" s="2"/>
      <c r="J2" s="192"/>
      <c r="K2" s="2"/>
      <c r="L2" s="2"/>
      <c r="M2" s="2"/>
      <c r="N2" s="2"/>
      <c r="O2" s="41" t="s">
        <v>72</v>
      </c>
    </row>
    <row r="3" ht="42" customHeight="1" spans="1:15">
      <c r="A3" s="6" t="str">
        <f>"2025"&amp;"年部门支出预算表"</f>
        <v>2025年部门支出预算表</v>
      </c>
      <c r="B3" s="193"/>
      <c r="C3" s="193"/>
      <c r="D3" s="193"/>
      <c r="E3" s="193"/>
      <c r="F3" s="193"/>
      <c r="G3" s="193"/>
      <c r="H3" s="193"/>
      <c r="I3" s="193"/>
      <c r="J3" s="193"/>
      <c r="K3" s="193"/>
      <c r="L3" s="193"/>
      <c r="M3" s="193"/>
      <c r="N3" s="193"/>
      <c r="O3" s="193"/>
    </row>
    <row r="4" ht="18.75" customHeight="1" spans="1:15">
      <c r="A4" s="194" t="str">
        <f>"单位名称："&amp;"双江拉祜族佤族布朗族傣族自治县忙糯乡卫生院"</f>
        <v>单位名称：双江拉祜族佤族布朗族傣族自治县忙糯乡卫生院</v>
      </c>
      <c r="B4" s="195"/>
      <c r="C4" s="67"/>
      <c r="D4" s="30"/>
      <c r="E4" s="67"/>
      <c r="F4" s="67"/>
      <c r="G4" s="67"/>
      <c r="H4" s="30"/>
      <c r="I4" s="67"/>
      <c r="J4" s="30"/>
      <c r="K4" s="67"/>
      <c r="L4" s="67"/>
      <c r="M4" s="202"/>
      <c r="N4" s="202"/>
      <c r="O4" s="41" t="s">
        <v>1</v>
      </c>
    </row>
    <row r="5" ht="18.75" customHeight="1" spans="1:15">
      <c r="A5" s="11" t="s">
        <v>73</v>
      </c>
      <c r="B5" s="11" t="s">
        <v>74</v>
      </c>
      <c r="C5" s="11" t="s">
        <v>56</v>
      </c>
      <c r="D5" s="13" t="s">
        <v>59</v>
      </c>
      <c r="E5" s="79" t="s">
        <v>75</v>
      </c>
      <c r="F5" s="140" t="s">
        <v>76</v>
      </c>
      <c r="G5" s="11" t="s">
        <v>60</v>
      </c>
      <c r="H5" s="11" t="s">
        <v>61</v>
      </c>
      <c r="I5" s="11" t="s">
        <v>77</v>
      </c>
      <c r="J5" s="13" t="s">
        <v>78</v>
      </c>
      <c r="K5" s="14"/>
      <c r="L5" s="14"/>
      <c r="M5" s="14"/>
      <c r="N5" s="14"/>
      <c r="O5" s="15"/>
    </row>
    <row r="6" ht="30" customHeight="1" spans="1:15">
      <c r="A6" s="19"/>
      <c r="B6" s="19"/>
      <c r="C6" s="19"/>
      <c r="D6" s="71" t="s">
        <v>58</v>
      </c>
      <c r="E6" s="97" t="s">
        <v>75</v>
      </c>
      <c r="F6" s="97" t="s">
        <v>76</v>
      </c>
      <c r="G6" s="19"/>
      <c r="H6" s="19"/>
      <c r="I6" s="19"/>
      <c r="J6" s="71" t="s">
        <v>58</v>
      </c>
      <c r="K6" s="48" t="s">
        <v>79</v>
      </c>
      <c r="L6" s="48" t="s">
        <v>80</v>
      </c>
      <c r="M6" s="48" t="s">
        <v>81</v>
      </c>
      <c r="N6" s="48" t="s">
        <v>82</v>
      </c>
      <c r="O6" s="48" t="s">
        <v>83</v>
      </c>
    </row>
    <row r="7" ht="18.75" customHeight="1" spans="1:15">
      <c r="A7" s="121">
        <v>1</v>
      </c>
      <c r="B7" s="121">
        <v>2</v>
      </c>
      <c r="C7" s="71">
        <v>3</v>
      </c>
      <c r="D7" s="71">
        <v>4</v>
      </c>
      <c r="E7" s="71">
        <v>5</v>
      </c>
      <c r="F7" s="71">
        <v>6</v>
      </c>
      <c r="G7" s="71">
        <v>7</v>
      </c>
      <c r="H7" s="71">
        <v>8</v>
      </c>
      <c r="I7" s="71">
        <v>9</v>
      </c>
      <c r="J7" s="71">
        <v>10</v>
      </c>
      <c r="K7" s="71">
        <v>11</v>
      </c>
      <c r="L7" s="71">
        <v>12</v>
      </c>
      <c r="M7" s="71">
        <v>13</v>
      </c>
      <c r="N7" s="71">
        <v>14</v>
      </c>
      <c r="O7" s="71">
        <v>15</v>
      </c>
    </row>
    <row r="8" ht="18.75" customHeight="1" spans="1:15">
      <c r="A8" s="135" t="s">
        <v>84</v>
      </c>
      <c r="B8" s="181" t="s">
        <v>85</v>
      </c>
      <c r="C8" s="24">
        <v>525053.12</v>
      </c>
      <c r="D8" s="24">
        <v>525053.12</v>
      </c>
      <c r="E8" s="24">
        <v>525053.12</v>
      </c>
      <c r="F8" s="24"/>
      <c r="G8" s="24"/>
      <c r="H8" s="24"/>
      <c r="I8" s="24"/>
      <c r="J8" s="24"/>
      <c r="K8" s="24"/>
      <c r="L8" s="24"/>
      <c r="M8" s="24"/>
      <c r="N8" s="24"/>
      <c r="O8" s="24"/>
    </row>
    <row r="9" ht="18.75" customHeight="1" spans="1:15">
      <c r="A9" s="196" t="s">
        <v>86</v>
      </c>
      <c r="B9" s="232" t="s">
        <v>87</v>
      </c>
      <c r="C9" s="24">
        <v>459647.28</v>
      </c>
      <c r="D9" s="24">
        <v>459647.28</v>
      </c>
      <c r="E9" s="24">
        <v>459647.28</v>
      </c>
      <c r="F9" s="24"/>
      <c r="G9" s="24"/>
      <c r="H9" s="24"/>
      <c r="I9" s="24"/>
      <c r="J9" s="24"/>
      <c r="K9" s="24"/>
      <c r="L9" s="24"/>
      <c r="M9" s="24"/>
      <c r="N9" s="24"/>
      <c r="O9" s="24"/>
    </row>
    <row r="10" ht="18.75" customHeight="1" spans="1:15">
      <c r="A10" s="198" t="s">
        <v>88</v>
      </c>
      <c r="B10" s="233" t="s">
        <v>89</v>
      </c>
      <c r="C10" s="24">
        <v>66145.2</v>
      </c>
      <c r="D10" s="24">
        <v>66145.2</v>
      </c>
      <c r="E10" s="24">
        <v>66145.2</v>
      </c>
      <c r="F10" s="24"/>
      <c r="G10" s="24"/>
      <c r="H10" s="24"/>
      <c r="I10" s="24"/>
      <c r="J10" s="24"/>
      <c r="K10" s="24"/>
      <c r="L10" s="24"/>
      <c r="M10" s="24"/>
      <c r="N10" s="24"/>
      <c r="O10" s="24"/>
    </row>
    <row r="11" ht="18.75" customHeight="1" spans="1:15">
      <c r="A11" s="198" t="s">
        <v>90</v>
      </c>
      <c r="B11" s="233" t="s">
        <v>91</v>
      </c>
      <c r="C11" s="24">
        <v>393502.08</v>
      </c>
      <c r="D11" s="24">
        <v>393502.08</v>
      </c>
      <c r="E11" s="24">
        <v>393502.08</v>
      </c>
      <c r="F11" s="24"/>
      <c r="G11" s="24"/>
      <c r="H11" s="24"/>
      <c r="I11" s="24"/>
      <c r="J11" s="24"/>
      <c r="K11" s="24"/>
      <c r="L11" s="24"/>
      <c r="M11" s="24"/>
      <c r="N11" s="24"/>
      <c r="O11" s="24"/>
    </row>
    <row r="12" ht="18.75" customHeight="1" spans="1:15">
      <c r="A12" s="196" t="s">
        <v>92</v>
      </c>
      <c r="B12" s="232" t="s">
        <v>93</v>
      </c>
      <c r="C12" s="24">
        <v>48190.12</v>
      </c>
      <c r="D12" s="24">
        <v>48190.12</v>
      </c>
      <c r="E12" s="24">
        <v>48190.12</v>
      </c>
      <c r="F12" s="24"/>
      <c r="G12" s="24"/>
      <c r="H12" s="24"/>
      <c r="I12" s="24"/>
      <c r="J12" s="24"/>
      <c r="K12" s="24"/>
      <c r="L12" s="24"/>
      <c r="M12" s="24"/>
      <c r="N12" s="24"/>
      <c r="O12" s="24"/>
    </row>
    <row r="13" ht="18.75" customHeight="1" spans="1:15">
      <c r="A13" s="198" t="s">
        <v>94</v>
      </c>
      <c r="B13" s="233" t="s">
        <v>95</v>
      </c>
      <c r="C13" s="24">
        <v>48190.12</v>
      </c>
      <c r="D13" s="24">
        <v>48190.12</v>
      </c>
      <c r="E13" s="24">
        <v>48190.12</v>
      </c>
      <c r="F13" s="24"/>
      <c r="G13" s="24"/>
      <c r="H13" s="24"/>
      <c r="I13" s="24"/>
      <c r="J13" s="24"/>
      <c r="K13" s="24"/>
      <c r="L13" s="24"/>
      <c r="M13" s="24"/>
      <c r="N13" s="24"/>
      <c r="O13" s="24"/>
    </row>
    <row r="14" ht="18.75" customHeight="1" spans="1:15">
      <c r="A14" s="196" t="s">
        <v>96</v>
      </c>
      <c r="B14" s="232" t="s">
        <v>97</v>
      </c>
      <c r="C14" s="24">
        <v>17215.72</v>
      </c>
      <c r="D14" s="24">
        <v>17215.72</v>
      </c>
      <c r="E14" s="24">
        <v>17215.72</v>
      </c>
      <c r="F14" s="24"/>
      <c r="G14" s="24"/>
      <c r="H14" s="24"/>
      <c r="I14" s="24"/>
      <c r="J14" s="24"/>
      <c r="K14" s="24"/>
      <c r="L14" s="24"/>
      <c r="M14" s="24"/>
      <c r="N14" s="24"/>
      <c r="O14" s="24"/>
    </row>
    <row r="15" ht="18.75" customHeight="1" spans="1:15">
      <c r="A15" s="198" t="s">
        <v>98</v>
      </c>
      <c r="B15" s="233" t="s">
        <v>97</v>
      </c>
      <c r="C15" s="24">
        <v>17215.72</v>
      </c>
      <c r="D15" s="24">
        <v>17215.72</v>
      </c>
      <c r="E15" s="24">
        <v>17215.72</v>
      </c>
      <c r="F15" s="24"/>
      <c r="G15" s="24"/>
      <c r="H15" s="24"/>
      <c r="I15" s="24"/>
      <c r="J15" s="24"/>
      <c r="K15" s="24"/>
      <c r="L15" s="24"/>
      <c r="M15" s="24"/>
      <c r="N15" s="24"/>
      <c r="O15" s="24"/>
    </row>
    <row r="16" ht="18.75" customHeight="1" spans="1:15">
      <c r="A16" s="135" t="s">
        <v>99</v>
      </c>
      <c r="B16" s="181" t="s">
        <v>100</v>
      </c>
      <c r="C16" s="24">
        <v>4196059.68</v>
      </c>
      <c r="D16" s="24">
        <v>3932559.68</v>
      </c>
      <c r="E16" s="24">
        <v>3522627.33</v>
      </c>
      <c r="F16" s="24">
        <v>409932.35</v>
      </c>
      <c r="G16" s="24"/>
      <c r="H16" s="24"/>
      <c r="I16" s="24"/>
      <c r="J16" s="24">
        <v>263500</v>
      </c>
      <c r="K16" s="24">
        <v>263500</v>
      </c>
      <c r="L16" s="24"/>
      <c r="M16" s="24"/>
      <c r="N16" s="24"/>
      <c r="O16" s="24"/>
    </row>
    <row r="17" ht="18.75" customHeight="1" spans="1:15">
      <c r="A17" s="196" t="s">
        <v>101</v>
      </c>
      <c r="B17" s="232" t="s">
        <v>102</v>
      </c>
      <c r="C17" s="24">
        <v>2040.55</v>
      </c>
      <c r="D17" s="24">
        <v>2040.55</v>
      </c>
      <c r="E17" s="24"/>
      <c r="F17" s="24">
        <v>2040.55</v>
      </c>
      <c r="G17" s="24"/>
      <c r="H17" s="24"/>
      <c r="I17" s="24"/>
      <c r="J17" s="24"/>
      <c r="K17" s="24"/>
      <c r="L17" s="24"/>
      <c r="M17" s="24"/>
      <c r="N17" s="24"/>
      <c r="O17" s="24"/>
    </row>
    <row r="18" ht="18.75" customHeight="1" spans="1:15">
      <c r="A18" s="198" t="s">
        <v>103</v>
      </c>
      <c r="B18" s="233" t="s">
        <v>104</v>
      </c>
      <c r="C18" s="24">
        <v>2040.55</v>
      </c>
      <c r="D18" s="24">
        <v>2040.55</v>
      </c>
      <c r="E18" s="24"/>
      <c r="F18" s="24">
        <v>2040.55</v>
      </c>
      <c r="G18" s="24"/>
      <c r="H18" s="24"/>
      <c r="I18" s="24"/>
      <c r="J18" s="24"/>
      <c r="K18" s="24"/>
      <c r="L18" s="24"/>
      <c r="M18" s="24"/>
      <c r="N18" s="24"/>
      <c r="O18" s="24"/>
    </row>
    <row r="19" ht="18.75" customHeight="1" spans="1:15">
      <c r="A19" s="196" t="s">
        <v>105</v>
      </c>
      <c r="B19" s="232" t="s">
        <v>106</v>
      </c>
      <c r="C19" s="24">
        <v>3809895.8</v>
      </c>
      <c r="D19" s="24">
        <v>3546395.8</v>
      </c>
      <c r="E19" s="24">
        <v>3330588</v>
      </c>
      <c r="F19" s="24">
        <v>215807.8</v>
      </c>
      <c r="G19" s="24"/>
      <c r="H19" s="24"/>
      <c r="I19" s="24"/>
      <c r="J19" s="24">
        <v>263500</v>
      </c>
      <c r="K19" s="24">
        <v>263500</v>
      </c>
      <c r="L19" s="24"/>
      <c r="M19" s="24"/>
      <c r="N19" s="24"/>
      <c r="O19" s="24"/>
    </row>
    <row r="20" ht="18.75" customHeight="1" spans="1:15">
      <c r="A20" s="198" t="s">
        <v>107</v>
      </c>
      <c r="B20" s="233" t="s">
        <v>108</v>
      </c>
      <c r="C20" s="24">
        <v>3594088</v>
      </c>
      <c r="D20" s="24">
        <v>3330588</v>
      </c>
      <c r="E20" s="24">
        <v>3330588</v>
      </c>
      <c r="F20" s="24"/>
      <c r="G20" s="24"/>
      <c r="H20" s="24"/>
      <c r="I20" s="24"/>
      <c r="J20" s="24">
        <v>263500</v>
      </c>
      <c r="K20" s="24">
        <v>263500</v>
      </c>
      <c r="L20" s="24"/>
      <c r="M20" s="24"/>
      <c r="N20" s="24"/>
      <c r="O20" s="24"/>
    </row>
    <row r="21" ht="18.75" customHeight="1" spans="1:15">
      <c r="A21" s="198" t="s">
        <v>109</v>
      </c>
      <c r="B21" s="233" t="s">
        <v>110</v>
      </c>
      <c r="C21" s="24">
        <v>215807.8</v>
      </c>
      <c r="D21" s="24">
        <v>215807.8</v>
      </c>
      <c r="E21" s="24"/>
      <c r="F21" s="24">
        <v>215807.8</v>
      </c>
      <c r="G21" s="24"/>
      <c r="H21" s="24"/>
      <c r="I21" s="24"/>
      <c r="J21" s="24"/>
      <c r="K21" s="24"/>
      <c r="L21" s="24"/>
      <c r="M21" s="24"/>
      <c r="N21" s="24"/>
      <c r="O21" s="24"/>
    </row>
    <row r="22" ht="18.75" customHeight="1" spans="1:15">
      <c r="A22" s="196" t="s">
        <v>111</v>
      </c>
      <c r="B22" s="232" t="s">
        <v>112</v>
      </c>
      <c r="C22" s="24">
        <v>162084</v>
      </c>
      <c r="D22" s="24">
        <v>162084</v>
      </c>
      <c r="E22" s="24"/>
      <c r="F22" s="24">
        <v>162084</v>
      </c>
      <c r="G22" s="24"/>
      <c r="H22" s="24"/>
      <c r="I22" s="24"/>
      <c r="J22" s="24"/>
      <c r="K22" s="24"/>
      <c r="L22" s="24"/>
      <c r="M22" s="24"/>
      <c r="N22" s="24"/>
      <c r="O22" s="24"/>
    </row>
    <row r="23" ht="18.75" customHeight="1" spans="1:15">
      <c r="A23" s="198" t="s">
        <v>113</v>
      </c>
      <c r="B23" s="233" t="s">
        <v>114</v>
      </c>
      <c r="C23" s="24">
        <v>84554</v>
      </c>
      <c r="D23" s="24">
        <v>84554</v>
      </c>
      <c r="E23" s="24"/>
      <c r="F23" s="24">
        <v>84554</v>
      </c>
      <c r="G23" s="24"/>
      <c r="H23" s="24"/>
      <c r="I23" s="24"/>
      <c r="J23" s="24"/>
      <c r="K23" s="24"/>
      <c r="L23" s="24"/>
      <c r="M23" s="24"/>
      <c r="N23" s="24"/>
      <c r="O23" s="24"/>
    </row>
    <row r="24" ht="18.75" customHeight="1" spans="1:15">
      <c r="A24" s="198" t="s">
        <v>115</v>
      </c>
      <c r="B24" s="233" t="s">
        <v>116</v>
      </c>
      <c r="C24" s="24">
        <v>77530</v>
      </c>
      <c r="D24" s="24">
        <v>77530</v>
      </c>
      <c r="E24" s="24"/>
      <c r="F24" s="24">
        <v>77530</v>
      </c>
      <c r="G24" s="24"/>
      <c r="H24" s="24"/>
      <c r="I24" s="24"/>
      <c r="J24" s="24"/>
      <c r="K24" s="24"/>
      <c r="L24" s="24"/>
      <c r="M24" s="24"/>
      <c r="N24" s="24"/>
      <c r="O24" s="24"/>
    </row>
    <row r="25" ht="18.75" customHeight="1" spans="1:15">
      <c r="A25" s="196" t="s">
        <v>117</v>
      </c>
      <c r="B25" s="232" t="s">
        <v>118</v>
      </c>
      <c r="C25" s="24">
        <v>192039.33</v>
      </c>
      <c r="D25" s="24">
        <v>192039.33</v>
      </c>
      <c r="E25" s="24">
        <v>192039.33</v>
      </c>
      <c r="F25" s="24"/>
      <c r="G25" s="24"/>
      <c r="H25" s="24"/>
      <c r="I25" s="24"/>
      <c r="J25" s="24"/>
      <c r="K25" s="24"/>
      <c r="L25" s="24"/>
      <c r="M25" s="24"/>
      <c r="N25" s="24"/>
      <c r="O25" s="24"/>
    </row>
    <row r="26" ht="18.75" customHeight="1" spans="1:15">
      <c r="A26" s="198" t="s">
        <v>119</v>
      </c>
      <c r="B26" s="233" t="s">
        <v>120</v>
      </c>
      <c r="C26" s="24">
        <v>174616.55</v>
      </c>
      <c r="D26" s="24">
        <v>174616.55</v>
      </c>
      <c r="E26" s="24">
        <v>174616.55</v>
      </c>
      <c r="F26" s="24"/>
      <c r="G26" s="24"/>
      <c r="H26" s="24"/>
      <c r="I26" s="24"/>
      <c r="J26" s="24"/>
      <c r="K26" s="24"/>
      <c r="L26" s="24"/>
      <c r="M26" s="24"/>
      <c r="N26" s="24"/>
      <c r="O26" s="24"/>
    </row>
    <row r="27" ht="18.75" customHeight="1" spans="1:15">
      <c r="A27" s="198" t="s">
        <v>121</v>
      </c>
      <c r="B27" s="233" t="s">
        <v>122</v>
      </c>
      <c r="C27" s="24">
        <v>4680</v>
      </c>
      <c r="D27" s="24">
        <v>4680</v>
      </c>
      <c r="E27" s="24">
        <v>4680</v>
      </c>
      <c r="F27" s="24"/>
      <c r="G27" s="24"/>
      <c r="H27" s="24"/>
      <c r="I27" s="24"/>
      <c r="J27" s="24"/>
      <c r="K27" s="24"/>
      <c r="L27" s="24"/>
      <c r="M27" s="24"/>
      <c r="N27" s="24"/>
      <c r="O27" s="24"/>
    </row>
    <row r="28" ht="18.75" customHeight="1" spans="1:15">
      <c r="A28" s="198" t="s">
        <v>123</v>
      </c>
      <c r="B28" s="233" t="s">
        <v>124</v>
      </c>
      <c r="C28" s="24">
        <v>12742.78</v>
      </c>
      <c r="D28" s="24">
        <v>12742.78</v>
      </c>
      <c r="E28" s="24">
        <v>12742.78</v>
      </c>
      <c r="F28" s="24"/>
      <c r="G28" s="24"/>
      <c r="H28" s="24"/>
      <c r="I28" s="24"/>
      <c r="J28" s="24"/>
      <c r="K28" s="24"/>
      <c r="L28" s="24"/>
      <c r="M28" s="24"/>
      <c r="N28" s="24"/>
      <c r="O28" s="24"/>
    </row>
    <row r="29" ht="18.75" customHeight="1" spans="1:15">
      <c r="A29" s="196" t="s">
        <v>125</v>
      </c>
      <c r="B29" s="232" t="s">
        <v>126</v>
      </c>
      <c r="C29" s="24">
        <v>30000</v>
      </c>
      <c r="D29" s="24">
        <v>30000</v>
      </c>
      <c r="E29" s="24"/>
      <c r="F29" s="24">
        <v>30000</v>
      </c>
      <c r="G29" s="24"/>
      <c r="H29" s="24"/>
      <c r="I29" s="24"/>
      <c r="J29" s="24"/>
      <c r="K29" s="24"/>
      <c r="L29" s="24"/>
      <c r="M29" s="24"/>
      <c r="N29" s="24"/>
      <c r="O29" s="24"/>
    </row>
    <row r="30" ht="18.75" customHeight="1" spans="1:15">
      <c r="A30" s="198" t="s">
        <v>127</v>
      </c>
      <c r="B30" s="233" t="s">
        <v>128</v>
      </c>
      <c r="C30" s="24">
        <v>30000</v>
      </c>
      <c r="D30" s="24">
        <v>30000</v>
      </c>
      <c r="E30" s="24"/>
      <c r="F30" s="24">
        <v>30000</v>
      </c>
      <c r="G30" s="24"/>
      <c r="H30" s="24"/>
      <c r="I30" s="24"/>
      <c r="J30" s="24"/>
      <c r="K30" s="24"/>
      <c r="L30" s="24"/>
      <c r="M30" s="24"/>
      <c r="N30" s="24"/>
      <c r="O30" s="24"/>
    </row>
    <row r="31" ht="18.75" customHeight="1" spans="1:15">
      <c r="A31" s="135" t="s">
        <v>129</v>
      </c>
      <c r="B31" s="181" t="s">
        <v>130</v>
      </c>
      <c r="C31" s="24">
        <v>295126.56</v>
      </c>
      <c r="D31" s="24">
        <v>295126.56</v>
      </c>
      <c r="E31" s="24">
        <v>295126.56</v>
      </c>
      <c r="F31" s="24"/>
      <c r="G31" s="24"/>
      <c r="H31" s="24"/>
      <c r="I31" s="24"/>
      <c r="J31" s="24"/>
      <c r="K31" s="24"/>
      <c r="L31" s="24"/>
      <c r="M31" s="24"/>
      <c r="N31" s="24"/>
      <c r="O31" s="24"/>
    </row>
    <row r="32" ht="18.75" customHeight="1" spans="1:15">
      <c r="A32" s="196" t="s">
        <v>131</v>
      </c>
      <c r="B32" s="232" t="s">
        <v>132</v>
      </c>
      <c r="C32" s="24">
        <v>295126.56</v>
      </c>
      <c r="D32" s="24">
        <v>295126.56</v>
      </c>
      <c r="E32" s="24">
        <v>295126.56</v>
      </c>
      <c r="F32" s="24"/>
      <c r="G32" s="24"/>
      <c r="H32" s="24"/>
      <c r="I32" s="24"/>
      <c r="J32" s="24"/>
      <c r="K32" s="24"/>
      <c r="L32" s="24"/>
      <c r="M32" s="24"/>
      <c r="N32" s="24"/>
      <c r="O32" s="24"/>
    </row>
    <row r="33" ht="18.75" customHeight="1" spans="1:15">
      <c r="A33" s="198" t="s">
        <v>133</v>
      </c>
      <c r="B33" s="233" t="s">
        <v>134</v>
      </c>
      <c r="C33" s="24">
        <v>295126.56</v>
      </c>
      <c r="D33" s="24">
        <v>295126.56</v>
      </c>
      <c r="E33" s="24">
        <v>295126.56</v>
      </c>
      <c r="F33" s="24"/>
      <c r="G33" s="24"/>
      <c r="H33" s="24"/>
      <c r="I33" s="24"/>
      <c r="J33" s="24"/>
      <c r="K33" s="24"/>
      <c r="L33" s="24"/>
      <c r="M33" s="24"/>
      <c r="N33" s="24"/>
      <c r="O33" s="24"/>
    </row>
    <row r="34" ht="18.75" customHeight="1" spans="1:15">
      <c r="A34" s="200" t="s">
        <v>135</v>
      </c>
      <c r="B34" s="201" t="s">
        <v>135</v>
      </c>
      <c r="C34" s="24">
        <v>5016239.36</v>
      </c>
      <c r="D34" s="24">
        <v>4752739.36</v>
      </c>
      <c r="E34" s="24">
        <v>4342807.01</v>
      </c>
      <c r="F34" s="24">
        <v>409932.35</v>
      </c>
      <c r="G34" s="24"/>
      <c r="H34" s="24"/>
      <c r="I34" s="24"/>
      <c r="J34" s="24">
        <v>263500</v>
      </c>
      <c r="K34" s="24">
        <v>263500</v>
      </c>
      <c r="L34" s="24"/>
      <c r="M34" s="24"/>
      <c r="N34" s="24"/>
      <c r="O34" s="24"/>
    </row>
  </sheetData>
  <mergeCells count="11">
    <mergeCell ref="A3:O3"/>
    <mergeCell ref="A4:L4"/>
    <mergeCell ref="D5:F5"/>
    <mergeCell ref="J5:O5"/>
    <mergeCell ref="A34:B34"/>
    <mergeCell ref="A5:A6"/>
    <mergeCell ref="B5:B6"/>
    <mergeCell ref="C5:C6"/>
    <mergeCell ref="G5:G6"/>
    <mergeCell ref="H5:H6"/>
    <mergeCell ref="I5:I6"/>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7"/>
  <sheetViews>
    <sheetView showZeros="0" workbookViewId="0">
      <pane ySplit="1" topLeftCell="A3" activePane="bottomLeft" state="frozen"/>
      <selection/>
      <selection pane="bottomLeft" activeCell="A1" sqref="A1"/>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customHeight="1" spans="1:4">
      <c r="A1" s="1"/>
      <c r="B1" s="1"/>
      <c r="C1" s="1"/>
      <c r="D1" s="1"/>
    </row>
    <row r="2" ht="15" customHeight="1" spans="1:4">
      <c r="A2" s="2"/>
      <c r="B2" s="2"/>
      <c r="C2" s="2"/>
      <c r="D2" s="41" t="s">
        <v>136</v>
      </c>
    </row>
    <row r="3" ht="36" customHeight="1" spans="1:4">
      <c r="A3" s="6" t="str">
        <f>"2025"&amp;"年部门财政拨款收支预算总表"</f>
        <v>2025年部门财政拨款收支预算总表</v>
      </c>
      <c r="B3" s="179"/>
      <c r="C3" s="179"/>
      <c r="D3" s="179"/>
    </row>
    <row r="4" ht="18.75" customHeight="1" spans="1:4">
      <c r="A4" s="8" t="str">
        <f>"单位名称："&amp;"双江拉祜族佤族布朗族傣族自治县忙糯乡卫生院"</f>
        <v>单位名称：双江拉祜族佤族布朗族傣族自治县忙糯乡卫生院</v>
      </c>
      <c r="B4" s="180"/>
      <c r="C4" s="180"/>
      <c r="D4" s="41" t="s">
        <v>1</v>
      </c>
    </row>
    <row r="5" ht="18.75" customHeight="1" spans="1:4">
      <c r="A5" s="13" t="s">
        <v>2</v>
      </c>
      <c r="B5" s="15"/>
      <c r="C5" s="13" t="s">
        <v>3</v>
      </c>
      <c r="D5" s="15"/>
    </row>
    <row r="6" ht="18.75" customHeight="1" spans="1:4">
      <c r="A6" s="31" t="s">
        <v>4</v>
      </c>
      <c r="B6" s="111" t="str">
        <f t="shared" ref="B6:D6" si="0">"2025"&amp;"年预算数"</f>
        <v>2025年预算数</v>
      </c>
      <c r="C6" s="31" t="s">
        <v>137</v>
      </c>
      <c r="D6" s="111" t="str">
        <f t="shared" si="0"/>
        <v>2025年预算数</v>
      </c>
    </row>
    <row r="7" ht="18.75" customHeight="1" spans="1:4">
      <c r="A7" s="33"/>
      <c r="B7" s="19"/>
      <c r="C7" s="33"/>
      <c r="D7" s="19"/>
    </row>
    <row r="8" ht="18.75" customHeight="1" spans="1:4">
      <c r="A8" s="181" t="s">
        <v>138</v>
      </c>
      <c r="B8" s="24">
        <v>4490307.01</v>
      </c>
      <c r="C8" s="23" t="s">
        <v>139</v>
      </c>
      <c r="D8" s="24">
        <v>4752739.36</v>
      </c>
    </row>
    <row r="9" ht="18.75" customHeight="1" spans="1:4">
      <c r="A9" s="182" t="s">
        <v>140</v>
      </c>
      <c r="B9" s="24">
        <v>4490307.01</v>
      </c>
      <c r="C9" s="23" t="s">
        <v>141</v>
      </c>
      <c r="D9" s="24"/>
    </row>
    <row r="10" ht="18.75" customHeight="1" spans="1:4">
      <c r="A10" s="182" t="s">
        <v>142</v>
      </c>
      <c r="B10" s="24"/>
      <c r="C10" s="23" t="s">
        <v>143</v>
      </c>
      <c r="D10" s="24"/>
    </row>
    <row r="11" ht="18.75" customHeight="1" spans="1:4">
      <c r="A11" s="182" t="s">
        <v>144</v>
      </c>
      <c r="B11" s="24"/>
      <c r="C11" s="23" t="s">
        <v>145</v>
      </c>
      <c r="D11" s="24"/>
    </row>
    <row r="12" ht="18.75" customHeight="1" spans="1:4">
      <c r="A12" s="183" t="s">
        <v>146</v>
      </c>
      <c r="B12" s="24">
        <v>262432.35</v>
      </c>
      <c r="C12" s="184" t="s">
        <v>147</v>
      </c>
      <c r="D12" s="24"/>
    </row>
    <row r="13" ht="18.75" customHeight="1" spans="1:4">
      <c r="A13" s="185" t="s">
        <v>140</v>
      </c>
      <c r="B13" s="24">
        <v>262432.35</v>
      </c>
      <c r="C13" s="186" t="s">
        <v>148</v>
      </c>
      <c r="D13" s="24"/>
    </row>
    <row r="14" ht="18.75" customHeight="1" spans="1:4">
      <c r="A14" s="185" t="s">
        <v>142</v>
      </c>
      <c r="B14" s="24"/>
      <c r="C14" s="186" t="s">
        <v>149</v>
      </c>
      <c r="D14" s="24"/>
    </row>
    <row r="15" ht="18.75" customHeight="1" spans="1:4">
      <c r="A15" s="185" t="s">
        <v>144</v>
      </c>
      <c r="B15" s="24"/>
      <c r="C15" s="186" t="s">
        <v>150</v>
      </c>
      <c r="D15" s="24"/>
    </row>
    <row r="16" ht="18.75" customHeight="1" spans="1:4">
      <c r="A16" s="185" t="s">
        <v>26</v>
      </c>
      <c r="B16" s="24"/>
      <c r="C16" s="186" t="s">
        <v>151</v>
      </c>
      <c r="D16" s="24">
        <v>525053.12</v>
      </c>
    </row>
    <row r="17" ht="18.75" customHeight="1" spans="1:4">
      <c r="A17" s="185" t="s">
        <v>26</v>
      </c>
      <c r="B17" s="24" t="s">
        <v>26</v>
      </c>
      <c r="C17" s="186" t="s">
        <v>152</v>
      </c>
      <c r="D17" s="24">
        <v>3932559.68</v>
      </c>
    </row>
    <row r="18" ht="18.75" customHeight="1" spans="1:4">
      <c r="A18" s="187" t="s">
        <v>26</v>
      </c>
      <c r="B18" s="24" t="s">
        <v>26</v>
      </c>
      <c r="C18" s="186" t="s">
        <v>153</v>
      </c>
      <c r="D18" s="24"/>
    </row>
    <row r="19" ht="18.75" customHeight="1" spans="1:4">
      <c r="A19" s="187" t="s">
        <v>26</v>
      </c>
      <c r="B19" s="24" t="s">
        <v>26</v>
      </c>
      <c r="C19" s="186" t="s">
        <v>154</v>
      </c>
      <c r="D19" s="24"/>
    </row>
    <row r="20" ht="18.75" customHeight="1" spans="1:4">
      <c r="A20" s="188" t="s">
        <v>26</v>
      </c>
      <c r="B20" s="24" t="s">
        <v>26</v>
      </c>
      <c r="C20" s="186" t="s">
        <v>155</v>
      </c>
      <c r="D20" s="24"/>
    </row>
    <row r="21" ht="18.75" customHeight="1" spans="1:4">
      <c r="A21" s="188" t="s">
        <v>26</v>
      </c>
      <c r="B21" s="24" t="s">
        <v>26</v>
      </c>
      <c r="C21" s="186" t="s">
        <v>156</v>
      </c>
      <c r="D21" s="24"/>
    </row>
    <row r="22" ht="18.75" customHeight="1" spans="1:4">
      <c r="A22" s="188" t="s">
        <v>26</v>
      </c>
      <c r="B22" s="24" t="s">
        <v>26</v>
      </c>
      <c r="C22" s="186" t="s">
        <v>157</v>
      </c>
      <c r="D22" s="24"/>
    </row>
    <row r="23" ht="18.75" customHeight="1" spans="1:4">
      <c r="A23" s="188" t="s">
        <v>26</v>
      </c>
      <c r="B23" s="24" t="s">
        <v>26</v>
      </c>
      <c r="C23" s="186" t="s">
        <v>158</v>
      </c>
      <c r="D23" s="24"/>
    </row>
    <row r="24" ht="18.75" customHeight="1" spans="1:4">
      <c r="A24" s="188" t="s">
        <v>26</v>
      </c>
      <c r="B24" s="24" t="s">
        <v>26</v>
      </c>
      <c r="C24" s="186" t="s">
        <v>159</v>
      </c>
      <c r="D24" s="24"/>
    </row>
    <row r="25" ht="18.75" customHeight="1" spans="1:4">
      <c r="A25" s="188" t="s">
        <v>26</v>
      </c>
      <c r="B25" s="24" t="s">
        <v>26</v>
      </c>
      <c r="C25" s="186" t="s">
        <v>160</v>
      </c>
      <c r="D25" s="24"/>
    </row>
    <row r="26" ht="18.75" customHeight="1" spans="1:4">
      <c r="A26" s="188" t="s">
        <v>26</v>
      </c>
      <c r="B26" s="24" t="s">
        <v>26</v>
      </c>
      <c r="C26" s="186" t="s">
        <v>161</v>
      </c>
      <c r="D26" s="24"/>
    </row>
    <row r="27" ht="18.75" customHeight="1" spans="1:4">
      <c r="A27" s="188" t="s">
        <v>26</v>
      </c>
      <c r="B27" s="24" t="s">
        <v>26</v>
      </c>
      <c r="C27" s="186" t="s">
        <v>162</v>
      </c>
      <c r="D27" s="24">
        <v>295126.56</v>
      </c>
    </row>
    <row r="28" ht="18.75" customHeight="1" spans="1:4">
      <c r="A28" s="188" t="s">
        <v>26</v>
      </c>
      <c r="B28" s="24" t="s">
        <v>26</v>
      </c>
      <c r="C28" s="186" t="s">
        <v>163</v>
      </c>
      <c r="D28" s="24"/>
    </row>
    <row r="29" ht="18.75" customHeight="1" spans="1:4">
      <c r="A29" s="188" t="s">
        <v>26</v>
      </c>
      <c r="B29" s="24" t="s">
        <v>26</v>
      </c>
      <c r="C29" s="186" t="s">
        <v>164</v>
      </c>
      <c r="D29" s="24"/>
    </row>
    <row r="30" ht="18.75" customHeight="1" spans="1:4">
      <c r="A30" s="188" t="s">
        <v>26</v>
      </c>
      <c r="B30" s="24" t="s">
        <v>26</v>
      </c>
      <c r="C30" s="186" t="s">
        <v>165</v>
      </c>
      <c r="D30" s="24"/>
    </row>
    <row r="31" ht="18.75" customHeight="1" spans="1:4">
      <c r="A31" s="188" t="s">
        <v>26</v>
      </c>
      <c r="B31" s="24" t="s">
        <v>26</v>
      </c>
      <c r="C31" s="186" t="s">
        <v>166</v>
      </c>
      <c r="D31" s="24"/>
    </row>
    <row r="32" ht="18.75" customHeight="1" spans="1:4">
      <c r="A32" s="189" t="s">
        <v>26</v>
      </c>
      <c r="B32" s="24" t="s">
        <v>26</v>
      </c>
      <c r="C32" s="186" t="s">
        <v>167</v>
      </c>
      <c r="D32" s="24"/>
    </row>
    <row r="33" ht="18.75" customHeight="1" spans="1:4">
      <c r="A33" s="189" t="s">
        <v>26</v>
      </c>
      <c r="B33" s="24" t="s">
        <v>26</v>
      </c>
      <c r="C33" s="186" t="s">
        <v>168</v>
      </c>
      <c r="D33" s="24"/>
    </row>
    <row r="34" ht="18.75" customHeight="1" spans="1:4">
      <c r="A34" s="189" t="s">
        <v>26</v>
      </c>
      <c r="B34" s="24" t="s">
        <v>26</v>
      </c>
      <c r="C34" s="186" t="s">
        <v>169</v>
      </c>
      <c r="D34" s="24"/>
    </row>
    <row r="35" ht="18.75" customHeight="1" spans="1:4">
      <c r="A35" s="189"/>
      <c r="B35" s="24"/>
      <c r="C35" s="186" t="s">
        <v>170</v>
      </c>
      <c r="D35" s="24"/>
    </row>
    <row r="36" ht="18.75" customHeight="1" spans="1:4">
      <c r="A36" s="189" t="s">
        <v>26</v>
      </c>
      <c r="B36" s="24" t="s">
        <v>26</v>
      </c>
      <c r="C36" s="186" t="s">
        <v>171</v>
      </c>
      <c r="D36" s="24"/>
    </row>
    <row r="37" ht="18.75" customHeight="1" spans="1:4">
      <c r="A37" s="60" t="s">
        <v>172</v>
      </c>
      <c r="B37" s="190">
        <v>4752739.36</v>
      </c>
      <c r="C37" s="191" t="s">
        <v>52</v>
      </c>
      <c r="D37" s="190">
        <v>4752739.36</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4"/>
  <sheetViews>
    <sheetView showZeros="0" workbookViewId="0">
      <pane ySplit="1" topLeftCell="A2" activePane="bottomLeft" state="frozen"/>
      <selection/>
      <selection pane="bottomLeft" activeCell="B8" sqref="B8"/>
    </sheetView>
  </sheetViews>
  <sheetFormatPr defaultColWidth="9.14285714285714" defaultRowHeight="14.25" customHeight="1" outlineLevelCol="6"/>
  <cols>
    <col min="1" max="1" width="20.1428571428571" style="152" customWidth="1"/>
    <col min="2" max="2" width="44" style="152" customWidth="1"/>
    <col min="3" max="3" width="24.2857142857143" style="152" customWidth="1"/>
    <col min="4" max="4" width="20.4190476190476" style="152" customWidth="1"/>
    <col min="5" max="7" width="24.2857142857143" style="152" customWidth="1"/>
    <col min="8" max="16384" width="9.14285714285714" style="152"/>
  </cols>
  <sheetData>
    <row r="1" customHeight="1" spans="1:7">
      <c r="A1" s="1"/>
      <c r="B1" s="1"/>
      <c r="C1" s="1"/>
      <c r="D1" s="1"/>
      <c r="E1" s="1"/>
      <c r="F1" s="1"/>
      <c r="G1" s="1"/>
    </row>
    <row r="2" ht="15" customHeight="1" spans="4:7">
      <c r="D2" s="153"/>
      <c r="F2" s="154"/>
      <c r="G2" s="155" t="s">
        <v>173</v>
      </c>
    </row>
    <row r="3" ht="39" customHeight="1" spans="1:7">
      <c r="A3" s="156" t="str">
        <f>"2025"&amp;"年一般公共预算支出预算表（按功能科目分类）"</f>
        <v>2025年一般公共预算支出预算表（按功能科目分类）</v>
      </c>
      <c r="B3" s="157"/>
      <c r="C3" s="157"/>
      <c r="D3" s="157"/>
      <c r="E3" s="157"/>
      <c r="F3" s="157"/>
      <c r="G3" s="157"/>
    </row>
    <row r="4" ht="18" customHeight="1" spans="1:7">
      <c r="A4" s="158" t="str">
        <f>"单位名称："&amp;"双江拉祜族佤族布朗族傣族自治县忙糯乡卫生院"</f>
        <v>单位名称：双江拉祜族佤族布朗族傣族自治县忙糯乡卫生院</v>
      </c>
      <c r="B4" s="159"/>
      <c r="C4" s="160"/>
      <c r="D4" s="160"/>
      <c r="E4" s="160"/>
      <c r="F4" s="161"/>
      <c r="G4" s="155" t="s">
        <v>1</v>
      </c>
    </row>
    <row r="5" ht="20.25" customHeight="1" spans="1:7">
      <c r="A5" s="162" t="s">
        <v>174</v>
      </c>
      <c r="B5" s="163"/>
      <c r="C5" s="164" t="s">
        <v>56</v>
      </c>
      <c r="D5" s="165" t="s">
        <v>75</v>
      </c>
      <c r="E5" s="166"/>
      <c r="F5" s="167"/>
      <c r="G5" s="168" t="s">
        <v>76</v>
      </c>
    </row>
    <row r="6" ht="20.25" customHeight="1" spans="1:7">
      <c r="A6" s="169" t="s">
        <v>73</v>
      </c>
      <c r="B6" s="169" t="s">
        <v>74</v>
      </c>
      <c r="C6" s="170"/>
      <c r="D6" s="171" t="s">
        <v>58</v>
      </c>
      <c r="E6" s="171" t="s">
        <v>175</v>
      </c>
      <c r="F6" s="171" t="s">
        <v>176</v>
      </c>
      <c r="G6" s="172"/>
    </row>
    <row r="7" ht="19.5" customHeight="1" spans="1:7">
      <c r="A7" s="169" t="s">
        <v>177</v>
      </c>
      <c r="B7" s="169" t="s">
        <v>178</v>
      </c>
      <c r="C7" s="169" t="s">
        <v>179</v>
      </c>
      <c r="D7" s="171">
        <v>4</v>
      </c>
      <c r="E7" s="173" t="s">
        <v>180</v>
      </c>
      <c r="F7" s="173" t="s">
        <v>181</v>
      </c>
      <c r="G7" s="169" t="s">
        <v>182</v>
      </c>
    </row>
    <row r="8" ht="18" customHeight="1" spans="1:7">
      <c r="A8" s="174" t="s">
        <v>84</v>
      </c>
      <c r="B8" s="174" t="s">
        <v>85</v>
      </c>
      <c r="C8" s="24">
        <v>525053.12</v>
      </c>
      <c r="D8" s="24">
        <v>525053.12</v>
      </c>
      <c r="E8" s="24">
        <v>475663</v>
      </c>
      <c r="F8" s="24">
        <v>49390.12</v>
      </c>
      <c r="G8" s="24"/>
    </row>
    <row r="9" ht="18" customHeight="1" spans="1:7">
      <c r="A9" s="175" t="s">
        <v>86</v>
      </c>
      <c r="B9" s="175" t="s">
        <v>87</v>
      </c>
      <c r="C9" s="24">
        <v>459647.28</v>
      </c>
      <c r="D9" s="24">
        <v>459647.28</v>
      </c>
      <c r="E9" s="24">
        <v>458447.28</v>
      </c>
      <c r="F9" s="24">
        <v>1200</v>
      </c>
      <c r="G9" s="24"/>
    </row>
    <row r="10" ht="18" customHeight="1" spans="1:7">
      <c r="A10" s="176" t="s">
        <v>88</v>
      </c>
      <c r="B10" s="176" t="s">
        <v>89</v>
      </c>
      <c r="C10" s="24">
        <v>66145.2</v>
      </c>
      <c r="D10" s="24">
        <v>66145.2</v>
      </c>
      <c r="E10" s="24">
        <v>64945.2</v>
      </c>
      <c r="F10" s="24">
        <v>1200</v>
      </c>
      <c r="G10" s="24"/>
    </row>
    <row r="11" ht="18" customHeight="1" spans="1:7">
      <c r="A11" s="176" t="s">
        <v>90</v>
      </c>
      <c r="B11" s="176" t="s">
        <v>91</v>
      </c>
      <c r="C11" s="24">
        <v>393502.08</v>
      </c>
      <c r="D11" s="24">
        <v>393502.08</v>
      </c>
      <c r="E11" s="24">
        <v>393502.08</v>
      </c>
      <c r="F11" s="24"/>
      <c r="G11" s="24"/>
    </row>
    <row r="12" ht="18" customHeight="1" spans="1:7">
      <c r="A12" s="175" t="s">
        <v>92</v>
      </c>
      <c r="B12" s="175" t="s">
        <v>93</v>
      </c>
      <c r="C12" s="24">
        <v>48190.12</v>
      </c>
      <c r="D12" s="24">
        <v>48190.12</v>
      </c>
      <c r="E12" s="24"/>
      <c r="F12" s="24">
        <v>48190.12</v>
      </c>
      <c r="G12" s="24"/>
    </row>
    <row r="13" ht="18" customHeight="1" spans="1:7">
      <c r="A13" s="176" t="s">
        <v>94</v>
      </c>
      <c r="B13" s="176" t="s">
        <v>95</v>
      </c>
      <c r="C13" s="24">
        <v>48190.12</v>
      </c>
      <c r="D13" s="24">
        <v>48190.12</v>
      </c>
      <c r="E13" s="24"/>
      <c r="F13" s="24">
        <v>48190.12</v>
      </c>
      <c r="G13" s="24"/>
    </row>
    <row r="14" ht="18" customHeight="1" spans="1:7">
      <c r="A14" s="175" t="s">
        <v>96</v>
      </c>
      <c r="B14" s="175" t="s">
        <v>97</v>
      </c>
      <c r="C14" s="24">
        <v>17215.72</v>
      </c>
      <c r="D14" s="24">
        <v>17215.72</v>
      </c>
      <c r="E14" s="24">
        <v>17215.72</v>
      </c>
      <c r="F14" s="24"/>
      <c r="G14" s="24"/>
    </row>
    <row r="15" ht="18" customHeight="1" spans="1:7">
      <c r="A15" s="176" t="s">
        <v>98</v>
      </c>
      <c r="B15" s="176" t="s">
        <v>97</v>
      </c>
      <c r="C15" s="24">
        <v>17215.72</v>
      </c>
      <c r="D15" s="24">
        <v>17215.72</v>
      </c>
      <c r="E15" s="24">
        <v>17215.72</v>
      </c>
      <c r="F15" s="24"/>
      <c r="G15" s="24"/>
    </row>
    <row r="16" ht="18" customHeight="1" spans="1:7">
      <c r="A16" s="174" t="s">
        <v>99</v>
      </c>
      <c r="B16" s="174" t="s">
        <v>100</v>
      </c>
      <c r="C16" s="24">
        <v>3932559.68</v>
      </c>
      <c r="D16" s="24">
        <v>3522627.33</v>
      </c>
      <c r="E16" s="24">
        <v>3522627.33</v>
      </c>
      <c r="F16" s="24"/>
      <c r="G16" s="24">
        <v>409932.35</v>
      </c>
    </row>
    <row r="17" ht="18" customHeight="1" spans="1:7">
      <c r="A17" s="175" t="s">
        <v>101</v>
      </c>
      <c r="B17" s="175" t="s">
        <v>102</v>
      </c>
      <c r="C17" s="24">
        <v>2040.55</v>
      </c>
      <c r="D17" s="24"/>
      <c r="E17" s="24"/>
      <c r="F17" s="24"/>
      <c r="G17" s="24">
        <v>2040.55</v>
      </c>
    </row>
    <row r="18" ht="18" customHeight="1" spans="1:7">
      <c r="A18" s="176" t="s">
        <v>103</v>
      </c>
      <c r="B18" s="176" t="s">
        <v>104</v>
      </c>
      <c r="C18" s="24">
        <v>2040.55</v>
      </c>
      <c r="D18" s="24"/>
      <c r="E18" s="24"/>
      <c r="F18" s="24"/>
      <c r="G18" s="24">
        <v>2040.55</v>
      </c>
    </row>
    <row r="19" ht="18" customHeight="1" spans="1:7">
      <c r="A19" s="175" t="s">
        <v>105</v>
      </c>
      <c r="B19" s="175" t="s">
        <v>106</v>
      </c>
      <c r="C19" s="24">
        <v>3546395.8</v>
      </c>
      <c r="D19" s="24">
        <v>3330588</v>
      </c>
      <c r="E19" s="24">
        <v>3330588</v>
      </c>
      <c r="F19" s="24"/>
      <c r="G19" s="24">
        <v>215807.8</v>
      </c>
    </row>
    <row r="20" ht="18" customHeight="1" spans="1:7">
      <c r="A20" s="176" t="s">
        <v>107</v>
      </c>
      <c r="B20" s="176" t="s">
        <v>108</v>
      </c>
      <c r="C20" s="24">
        <v>3330588</v>
      </c>
      <c r="D20" s="24">
        <v>3330588</v>
      </c>
      <c r="E20" s="24">
        <v>3330588</v>
      </c>
      <c r="F20" s="24"/>
      <c r="G20" s="24"/>
    </row>
    <row r="21" ht="18" customHeight="1" spans="1:7">
      <c r="A21" s="176" t="s">
        <v>109</v>
      </c>
      <c r="B21" s="176" t="s">
        <v>110</v>
      </c>
      <c r="C21" s="24">
        <v>215807.8</v>
      </c>
      <c r="D21" s="24"/>
      <c r="E21" s="24"/>
      <c r="F21" s="24"/>
      <c r="G21" s="24">
        <v>215807.8</v>
      </c>
    </row>
    <row r="22" ht="18" customHeight="1" spans="1:7">
      <c r="A22" s="175" t="s">
        <v>111</v>
      </c>
      <c r="B22" s="175" t="s">
        <v>112</v>
      </c>
      <c r="C22" s="24">
        <v>162084</v>
      </c>
      <c r="D22" s="24"/>
      <c r="E22" s="24"/>
      <c r="F22" s="24"/>
      <c r="G22" s="24">
        <v>162084</v>
      </c>
    </row>
    <row r="23" ht="18" customHeight="1" spans="1:7">
      <c r="A23" s="176" t="s">
        <v>113</v>
      </c>
      <c r="B23" s="176" t="s">
        <v>114</v>
      </c>
      <c r="C23" s="24">
        <v>84554</v>
      </c>
      <c r="D23" s="24"/>
      <c r="E23" s="24"/>
      <c r="F23" s="24"/>
      <c r="G23" s="24">
        <v>84554</v>
      </c>
    </row>
    <row r="24" ht="18" customHeight="1" spans="1:7">
      <c r="A24" s="176" t="s">
        <v>115</v>
      </c>
      <c r="B24" s="176" t="s">
        <v>116</v>
      </c>
      <c r="C24" s="24">
        <v>77530</v>
      </c>
      <c r="D24" s="24"/>
      <c r="E24" s="24"/>
      <c r="F24" s="24"/>
      <c r="G24" s="24">
        <v>77530</v>
      </c>
    </row>
    <row r="25" ht="18" customHeight="1" spans="1:7">
      <c r="A25" s="175" t="s">
        <v>117</v>
      </c>
      <c r="B25" s="175" t="s">
        <v>118</v>
      </c>
      <c r="C25" s="24">
        <v>192039.33</v>
      </c>
      <c r="D25" s="24">
        <v>192039.33</v>
      </c>
      <c r="E25" s="24">
        <v>192039.33</v>
      </c>
      <c r="F25" s="24"/>
      <c r="G25" s="24"/>
    </row>
    <row r="26" ht="18" customHeight="1" spans="1:7">
      <c r="A26" s="176" t="s">
        <v>119</v>
      </c>
      <c r="B26" s="176" t="s">
        <v>120</v>
      </c>
      <c r="C26" s="24">
        <v>174616.55</v>
      </c>
      <c r="D26" s="24">
        <v>174616.55</v>
      </c>
      <c r="E26" s="24">
        <v>174616.55</v>
      </c>
      <c r="F26" s="24"/>
      <c r="G26" s="24"/>
    </row>
    <row r="27" ht="18" customHeight="1" spans="1:7">
      <c r="A27" s="176" t="s">
        <v>121</v>
      </c>
      <c r="B27" s="176" t="s">
        <v>122</v>
      </c>
      <c r="C27" s="24">
        <v>4680</v>
      </c>
      <c r="D27" s="24">
        <v>4680</v>
      </c>
      <c r="E27" s="24">
        <v>4680</v>
      </c>
      <c r="F27" s="24"/>
      <c r="G27" s="24"/>
    </row>
    <row r="28" ht="18" customHeight="1" spans="1:7">
      <c r="A28" s="176" t="s">
        <v>123</v>
      </c>
      <c r="B28" s="176" t="s">
        <v>124</v>
      </c>
      <c r="C28" s="24">
        <v>12742.78</v>
      </c>
      <c r="D28" s="24">
        <v>12742.78</v>
      </c>
      <c r="E28" s="24">
        <v>12742.78</v>
      </c>
      <c r="F28" s="24"/>
      <c r="G28" s="24"/>
    </row>
    <row r="29" ht="18" customHeight="1" spans="1:7">
      <c r="A29" s="175" t="s">
        <v>125</v>
      </c>
      <c r="B29" s="175" t="s">
        <v>126</v>
      </c>
      <c r="C29" s="24">
        <v>30000</v>
      </c>
      <c r="D29" s="24"/>
      <c r="E29" s="24"/>
      <c r="F29" s="24"/>
      <c r="G29" s="24">
        <v>30000</v>
      </c>
    </row>
    <row r="30" ht="18" customHeight="1" spans="1:7">
      <c r="A30" s="176" t="s">
        <v>127</v>
      </c>
      <c r="B30" s="176" t="s">
        <v>128</v>
      </c>
      <c r="C30" s="24">
        <v>30000</v>
      </c>
      <c r="D30" s="24"/>
      <c r="E30" s="24"/>
      <c r="F30" s="24"/>
      <c r="G30" s="24">
        <v>30000</v>
      </c>
    </row>
    <row r="31" ht="18" customHeight="1" spans="1:7">
      <c r="A31" s="174" t="s">
        <v>129</v>
      </c>
      <c r="B31" s="174" t="s">
        <v>130</v>
      </c>
      <c r="C31" s="24">
        <v>295126.56</v>
      </c>
      <c r="D31" s="24">
        <v>295126.56</v>
      </c>
      <c r="E31" s="24">
        <v>295126.56</v>
      </c>
      <c r="F31" s="24"/>
      <c r="G31" s="24"/>
    </row>
    <row r="32" ht="18" customHeight="1" spans="1:7">
      <c r="A32" s="175" t="s">
        <v>131</v>
      </c>
      <c r="B32" s="175" t="s">
        <v>132</v>
      </c>
      <c r="C32" s="24">
        <v>295126.56</v>
      </c>
      <c r="D32" s="24">
        <v>295126.56</v>
      </c>
      <c r="E32" s="24">
        <v>295126.56</v>
      </c>
      <c r="F32" s="24"/>
      <c r="G32" s="24"/>
    </row>
    <row r="33" ht="18" customHeight="1" spans="1:7">
      <c r="A33" s="176" t="s">
        <v>133</v>
      </c>
      <c r="B33" s="176" t="s">
        <v>134</v>
      </c>
      <c r="C33" s="24">
        <v>295126.56</v>
      </c>
      <c r="D33" s="24">
        <v>295126.56</v>
      </c>
      <c r="E33" s="24">
        <v>295126.56</v>
      </c>
      <c r="F33" s="24"/>
      <c r="G33" s="24"/>
    </row>
    <row r="34" ht="18" customHeight="1" spans="1:7">
      <c r="A34" s="177" t="s">
        <v>135</v>
      </c>
      <c r="B34" s="178" t="s">
        <v>135</v>
      </c>
      <c r="C34" s="24">
        <v>4752739.36</v>
      </c>
      <c r="D34" s="24">
        <v>4342807.01</v>
      </c>
      <c r="E34" s="24">
        <v>4293416.89</v>
      </c>
      <c r="F34" s="24">
        <v>49390.12</v>
      </c>
      <c r="G34" s="24">
        <v>409932.35</v>
      </c>
    </row>
  </sheetData>
  <mergeCells count="7">
    <mergeCell ref="A3:G3"/>
    <mergeCell ref="A4:E4"/>
    <mergeCell ref="A5:B5"/>
    <mergeCell ref="D5:F5"/>
    <mergeCell ref="A34:B34"/>
    <mergeCell ref="C5:C6"/>
    <mergeCell ref="G5:G6"/>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workbookViewId="0">
      <pane ySplit="1" topLeftCell="A2" activePane="bottomLeft" state="frozen"/>
      <selection/>
      <selection pane="bottomLeft" activeCell="D12" sqref="D12"/>
    </sheetView>
  </sheetViews>
  <sheetFormatPr defaultColWidth="9.14285714285714" defaultRowHeight="14.25" customHeight="1" outlineLevelCol="6"/>
  <cols>
    <col min="1" max="1" width="23.5714285714286" customWidth="1"/>
    <col min="2" max="7" width="22.847619047619" customWidth="1"/>
  </cols>
  <sheetData>
    <row r="1" customHeight="1" spans="1:7">
      <c r="A1" s="141"/>
      <c r="B1" s="141"/>
      <c r="C1" s="141"/>
      <c r="D1" s="141"/>
      <c r="E1" s="141"/>
      <c r="F1" s="141"/>
      <c r="G1" s="141"/>
    </row>
    <row r="2" ht="15" customHeight="1" spans="1:7">
      <c r="A2" s="142"/>
      <c r="B2" s="143"/>
      <c r="C2" s="144"/>
      <c r="D2" s="67"/>
      <c r="G2" s="92" t="s">
        <v>183</v>
      </c>
    </row>
    <row r="3" ht="39" customHeight="1" spans="1:7">
      <c r="A3" s="131" t="str">
        <f>"2025"&amp;"年“三公”经费支出预算表"</f>
        <v>2025年“三公”经费支出预算表</v>
      </c>
      <c r="B3" s="56"/>
      <c r="C3" s="56"/>
      <c r="D3" s="56"/>
      <c r="E3" s="56"/>
      <c r="F3" s="56"/>
      <c r="G3" s="56"/>
    </row>
    <row r="4" ht="18.75" customHeight="1" spans="1:7">
      <c r="A4" s="43" t="str">
        <f>"单位名称："&amp;"双江拉祜族佤族布朗族傣族自治县忙糯乡卫生院"</f>
        <v>单位名称：双江拉祜族佤族布朗族傣族自治县忙糯乡卫生院</v>
      </c>
      <c r="B4" s="143"/>
      <c r="C4" s="144"/>
      <c r="D4" s="67"/>
      <c r="E4" s="30"/>
      <c r="G4" s="92" t="s">
        <v>184</v>
      </c>
    </row>
    <row r="5" ht="18.75" customHeight="1" spans="1:7">
      <c r="A5" s="11" t="s">
        <v>185</v>
      </c>
      <c r="B5" s="11" t="s">
        <v>186</v>
      </c>
      <c r="C5" s="31" t="s">
        <v>187</v>
      </c>
      <c r="D5" s="13" t="s">
        <v>188</v>
      </c>
      <c r="E5" s="14"/>
      <c r="F5" s="15"/>
      <c r="G5" s="31" t="s">
        <v>189</v>
      </c>
    </row>
    <row r="6" ht="18.75" customHeight="1" spans="1:7">
      <c r="A6" s="18"/>
      <c r="B6" s="145"/>
      <c r="C6" s="33"/>
      <c r="D6" s="71" t="s">
        <v>58</v>
      </c>
      <c r="E6" s="71" t="s">
        <v>190</v>
      </c>
      <c r="F6" s="71" t="s">
        <v>191</v>
      </c>
      <c r="G6" s="33"/>
    </row>
    <row r="7" ht="18.75" customHeight="1" spans="1:7">
      <c r="A7" s="146" t="s">
        <v>56</v>
      </c>
      <c r="B7" s="147">
        <v>1</v>
      </c>
      <c r="C7" s="148">
        <v>2</v>
      </c>
      <c r="D7" s="149">
        <v>3</v>
      </c>
      <c r="E7" s="149">
        <v>4</v>
      </c>
      <c r="F7" s="149">
        <v>5</v>
      </c>
      <c r="G7" s="148">
        <v>6</v>
      </c>
    </row>
    <row r="8" ht="18.75" customHeight="1" spans="1:7">
      <c r="A8" s="146" t="s">
        <v>56</v>
      </c>
      <c r="B8" s="150">
        <v>60000</v>
      </c>
      <c r="C8" s="150"/>
      <c r="D8" s="150">
        <v>60000</v>
      </c>
      <c r="E8" s="150"/>
      <c r="F8" s="150">
        <v>60000</v>
      </c>
      <c r="G8" s="150"/>
    </row>
    <row r="9" ht="18.75" customHeight="1" spans="1:7">
      <c r="A9" s="151" t="s">
        <v>192</v>
      </c>
      <c r="B9" s="150"/>
      <c r="C9" s="150"/>
      <c r="D9" s="150"/>
      <c r="E9" s="150"/>
      <c r="F9" s="150"/>
      <c r="G9" s="150"/>
    </row>
    <row r="10" ht="18.75" customHeight="1" spans="1:7">
      <c r="A10" s="151" t="s">
        <v>193</v>
      </c>
      <c r="B10" s="150"/>
      <c r="C10" s="150"/>
      <c r="D10" s="150"/>
      <c r="E10" s="150"/>
      <c r="F10" s="150"/>
      <c r="G10" s="150"/>
    </row>
    <row r="11" ht="18.75" customHeight="1" spans="1:7">
      <c r="A11" s="151" t="s">
        <v>194</v>
      </c>
      <c r="B11" s="150"/>
      <c r="C11" s="150"/>
      <c r="D11" s="150"/>
      <c r="E11" s="150"/>
      <c r="F11" s="150"/>
      <c r="G11" s="150"/>
    </row>
    <row r="12" ht="18.75" customHeight="1" spans="1:7">
      <c r="A12" s="151" t="s">
        <v>195</v>
      </c>
      <c r="B12" s="150">
        <v>60000</v>
      </c>
      <c r="C12" s="150"/>
      <c r="D12" s="150">
        <v>60000</v>
      </c>
      <c r="E12" s="150"/>
      <c r="F12" s="150">
        <v>60000</v>
      </c>
      <c r="G12" s="150"/>
    </row>
  </sheetData>
  <mergeCells count="7">
    <mergeCell ref="A3:G3"/>
    <mergeCell ref="A4:D4"/>
    <mergeCell ref="D5:F5"/>
    <mergeCell ref="A5:A7"/>
    <mergeCell ref="B5:B6"/>
    <mergeCell ref="C5:C6"/>
    <mergeCell ref="G5:G6"/>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2"/>
  <sheetViews>
    <sheetView showZeros="0" workbookViewId="0">
      <pane ySplit="1" topLeftCell="A9" activePane="bottomLeft" state="frozen"/>
      <selection/>
      <selection pane="bottomLeft" activeCell="A1" sqref="A1 A1 A1 A1 A1 A1 A1 A1 A1 A1 A1 A1 A1 A1 A1 A1 A1 A1 A1 A1 A1 A1 A1"/>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2:23">
      <c r="B2" s="129"/>
      <c r="D2" s="130"/>
      <c r="E2" s="130"/>
      <c r="F2" s="130"/>
      <c r="G2" s="130"/>
      <c r="H2" s="72"/>
      <c r="I2" s="72"/>
      <c r="J2" s="72"/>
      <c r="K2" s="72"/>
      <c r="L2" s="72"/>
      <c r="M2" s="72"/>
      <c r="N2" s="30"/>
      <c r="O2" s="30"/>
      <c r="P2" s="30"/>
      <c r="Q2" s="72"/>
      <c r="U2" s="129"/>
      <c r="W2" s="39" t="s">
        <v>196</v>
      </c>
    </row>
    <row r="3" ht="39.75" customHeight="1" spans="1:23">
      <c r="A3" s="131" t="str">
        <f>"2025"&amp;"年部门基本支出预算表"</f>
        <v>2025年部门基本支出预算表</v>
      </c>
      <c r="B3" s="56"/>
      <c r="C3" s="56"/>
      <c r="D3" s="56"/>
      <c r="E3" s="56"/>
      <c r="F3" s="56"/>
      <c r="G3" s="56"/>
      <c r="H3" s="56"/>
      <c r="I3" s="56"/>
      <c r="J3" s="56"/>
      <c r="K3" s="56"/>
      <c r="L3" s="56"/>
      <c r="M3" s="56"/>
      <c r="N3" s="7"/>
      <c r="O3" s="7"/>
      <c r="P3" s="7"/>
      <c r="Q3" s="56"/>
      <c r="R3" s="56"/>
      <c r="S3" s="56"/>
      <c r="T3" s="56"/>
      <c r="U3" s="56"/>
      <c r="V3" s="56"/>
      <c r="W3" s="56"/>
    </row>
    <row r="4" ht="18.75" customHeight="1" spans="1:23">
      <c r="A4" s="8" t="str">
        <f>"单位名称："&amp;"双江拉祜族佤族布朗族傣族自治县忙糯乡卫生院"</f>
        <v>单位名称：双江拉祜族佤族布朗族傣族自治县忙糯乡卫生院</v>
      </c>
      <c r="B4" s="132"/>
      <c r="C4" s="132"/>
      <c r="D4" s="132"/>
      <c r="E4" s="132"/>
      <c r="F4" s="132"/>
      <c r="G4" s="132"/>
      <c r="H4" s="76"/>
      <c r="I4" s="76"/>
      <c r="J4" s="76"/>
      <c r="K4" s="76"/>
      <c r="L4" s="76"/>
      <c r="M4" s="76"/>
      <c r="N4" s="98"/>
      <c r="O4" s="98"/>
      <c r="P4" s="98"/>
      <c r="Q4" s="76"/>
      <c r="U4" s="129"/>
      <c r="W4" s="39" t="s">
        <v>184</v>
      </c>
    </row>
    <row r="5" ht="18" customHeight="1" spans="1:23">
      <c r="A5" s="11" t="s">
        <v>197</v>
      </c>
      <c r="B5" s="11" t="s">
        <v>198</v>
      </c>
      <c r="C5" s="11" t="s">
        <v>199</v>
      </c>
      <c r="D5" s="11" t="s">
        <v>200</v>
      </c>
      <c r="E5" s="11" t="s">
        <v>201</v>
      </c>
      <c r="F5" s="11" t="s">
        <v>202</v>
      </c>
      <c r="G5" s="11" t="s">
        <v>203</v>
      </c>
      <c r="H5" s="133" t="s">
        <v>204</v>
      </c>
      <c r="I5" s="69" t="s">
        <v>204</v>
      </c>
      <c r="J5" s="69"/>
      <c r="K5" s="69"/>
      <c r="L5" s="69"/>
      <c r="M5" s="69"/>
      <c r="N5" s="14"/>
      <c r="O5" s="14"/>
      <c r="P5" s="14"/>
      <c r="Q5" s="79" t="s">
        <v>62</v>
      </c>
      <c r="R5" s="69" t="s">
        <v>78</v>
      </c>
      <c r="S5" s="69"/>
      <c r="T5" s="69"/>
      <c r="U5" s="69"/>
      <c r="V5" s="69"/>
      <c r="W5" s="138"/>
    </row>
    <row r="6" ht="18" customHeight="1" spans="1:23">
      <c r="A6" s="16"/>
      <c r="B6" s="128"/>
      <c r="C6" s="16"/>
      <c r="D6" s="16"/>
      <c r="E6" s="16"/>
      <c r="F6" s="16"/>
      <c r="G6" s="16"/>
      <c r="H6" s="111" t="s">
        <v>205</v>
      </c>
      <c r="I6" s="133" t="s">
        <v>59</v>
      </c>
      <c r="J6" s="69"/>
      <c r="K6" s="69"/>
      <c r="L6" s="69"/>
      <c r="M6" s="138"/>
      <c r="N6" s="13" t="s">
        <v>206</v>
      </c>
      <c r="O6" s="14"/>
      <c r="P6" s="15"/>
      <c r="Q6" s="11" t="s">
        <v>62</v>
      </c>
      <c r="R6" s="133" t="s">
        <v>78</v>
      </c>
      <c r="S6" s="79" t="s">
        <v>65</v>
      </c>
      <c r="T6" s="69" t="s">
        <v>78</v>
      </c>
      <c r="U6" s="79" t="s">
        <v>67</v>
      </c>
      <c r="V6" s="79" t="s">
        <v>68</v>
      </c>
      <c r="W6" s="140" t="s">
        <v>69</v>
      </c>
    </row>
    <row r="7" ht="18.75" customHeight="1" spans="1:23">
      <c r="A7" s="32"/>
      <c r="B7" s="32"/>
      <c r="C7" s="32"/>
      <c r="D7" s="32"/>
      <c r="E7" s="32"/>
      <c r="F7" s="32"/>
      <c r="G7" s="32"/>
      <c r="H7" s="32"/>
      <c r="I7" s="139" t="s">
        <v>207</v>
      </c>
      <c r="J7" s="11" t="s">
        <v>208</v>
      </c>
      <c r="K7" s="11" t="s">
        <v>209</v>
      </c>
      <c r="L7" s="11" t="s">
        <v>210</v>
      </c>
      <c r="M7" s="11" t="s">
        <v>211</v>
      </c>
      <c r="N7" s="11" t="s">
        <v>59</v>
      </c>
      <c r="O7" s="11" t="s">
        <v>60</v>
      </c>
      <c r="P7" s="11" t="s">
        <v>61</v>
      </c>
      <c r="Q7" s="32"/>
      <c r="R7" s="11" t="s">
        <v>58</v>
      </c>
      <c r="S7" s="11" t="s">
        <v>65</v>
      </c>
      <c r="T7" s="11" t="s">
        <v>212</v>
      </c>
      <c r="U7" s="11" t="s">
        <v>67</v>
      </c>
      <c r="V7" s="11" t="s">
        <v>68</v>
      </c>
      <c r="W7" s="11" t="s">
        <v>69</v>
      </c>
    </row>
    <row r="8" ht="37.5" customHeight="1" spans="1:23">
      <c r="A8" s="114"/>
      <c r="B8" s="114"/>
      <c r="C8" s="114"/>
      <c r="D8" s="114"/>
      <c r="E8" s="114"/>
      <c r="F8" s="114"/>
      <c r="G8" s="114"/>
      <c r="H8" s="114"/>
      <c r="I8" s="97"/>
      <c r="J8" s="18" t="s">
        <v>213</v>
      </c>
      <c r="K8" s="18" t="s">
        <v>209</v>
      </c>
      <c r="L8" s="18" t="s">
        <v>210</v>
      </c>
      <c r="M8" s="18" t="s">
        <v>211</v>
      </c>
      <c r="N8" s="18" t="s">
        <v>209</v>
      </c>
      <c r="O8" s="18" t="s">
        <v>210</v>
      </c>
      <c r="P8" s="18" t="s">
        <v>211</v>
      </c>
      <c r="Q8" s="18" t="s">
        <v>62</v>
      </c>
      <c r="R8" s="18" t="s">
        <v>58</v>
      </c>
      <c r="S8" s="18" t="s">
        <v>65</v>
      </c>
      <c r="T8" s="18" t="s">
        <v>212</v>
      </c>
      <c r="U8" s="18" t="s">
        <v>67</v>
      </c>
      <c r="V8" s="18" t="s">
        <v>68</v>
      </c>
      <c r="W8" s="18" t="s">
        <v>69</v>
      </c>
    </row>
    <row r="9" ht="19.5" customHeight="1" spans="1:23">
      <c r="A9" s="134">
        <v>1</v>
      </c>
      <c r="B9" s="134">
        <v>2</v>
      </c>
      <c r="C9" s="134">
        <v>3</v>
      </c>
      <c r="D9" s="134">
        <v>4</v>
      </c>
      <c r="E9" s="134">
        <v>5</v>
      </c>
      <c r="F9" s="134">
        <v>6</v>
      </c>
      <c r="G9" s="134">
        <v>7</v>
      </c>
      <c r="H9" s="134">
        <v>8</v>
      </c>
      <c r="I9" s="134">
        <v>9</v>
      </c>
      <c r="J9" s="134">
        <v>10</v>
      </c>
      <c r="K9" s="134">
        <v>11</v>
      </c>
      <c r="L9" s="134">
        <v>12</v>
      </c>
      <c r="M9" s="134">
        <v>13</v>
      </c>
      <c r="N9" s="134">
        <v>14</v>
      </c>
      <c r="O9" s="134">
        <v>15</v>
      </c>
      <c r="P9" s="134">
        <v>16</v>
      </c>
      <c r="Q9" s="134">
        <v>17</v>
      </c>
      <c r="R9" s="134">
        <v>18</v>
      </c>
      <c r="S9" s="134">
        <v>19</v>
      </c>
      <c r="T9" s="134">
        <v>20</v>
      </c>
      <c r="U9" s="134">
        <v>21</v>
      </c>
      <c r="V9" s="134">
        <v>22</v>
      </c>
      <c r="W9" s="134">
        <v>23</v>
      </c>
    </row>
    <row r="10" ht="21" customHeight="1" spans="1:23">
      <c r="A10" s="135" t="s">
        <v>71</v>
      </c>
      <c r="B10" s="135"/>
      <c r="C10" s="135"/>
      <c r="D10" s="135"/>
      <c r="E10" s="135"/>
      <c r="F10" s="135"/>
      <c r="G10" s="135"/>
      <c r="H10" s="24">
        <v>4342807.01</v>
      </c>
      <c r="I10" s="24">
        <v>4342807.01</v>
      </c>
      <c r="J10" s="24"/>
      <c r="K10" s="24"/>
      <c r="L10" s="24">
        <v>4342807.01</v>
      </c>
      <c r="M10" s="24"/>
      <c r="N10" s="24"/>
      <c r="O10" s="24"/>
      <c r="P10" s="24"/>
      <c r="Q10" s="24"/>
      <c r="R10" s="24"/>
      <c r="S10" s="24"/>
      <c r="T10" s="24"/>
      <c r="U10" s="24"/>
      <c r="V10" s="24"/>
      <c r="W10" s="24"/>
    </row>
    <row r="11" ht="21" customHeight="1" spans="1:23">
      <c r="A11" s="135"/>
      <c r="B11" s="22" t="s">
        <v>214</v>
      </c>
      <c r="C11" s="22" t="s">
        <v>215</v>
      </c>
      <c r="D11" s="22" t="s">
        <v>107</v>
      </c>
      <c r="E11" s="22" t="s">
        <v>108</v>
      </c>
      <c r="F11" s="22" t="s">
        <v>216</v>
      </c>
      <c r="G11" s="22" t="s">
        <v>217</v>
      </c>
      <c r="H11" s="24">
        <v>961728</v>
      </c>
      <c r="I11" s="24">
        <v>961728</v>
      </c>
      <c r="J11" s="24"/>
      <c r="K11" s="24"/>
      <c r="L11" s="24">
        <v>961728</v>
      </c>
      <c r="M11" s="24"/>
      <c r="N11" s="24"/>
      <c r="O11" s="24"/>
      <c r="P11" s="24"/>
      <c r="Q11" s="24"/>
      <c r="R11" s="24"/>
      <c r="S11" s="24"/>
      <c r="T11" s="24"/>
      <c r="U11" s="24"/>
      <c r="V11" s="24"/>
      <c r="W11" s="24"/>
    </row>
    <row r="12" ht="21" customHeight="1" spans="1:23">
      <c r="A12" s="25"/>
      <c r="B12" s="22" t="s">
        <v>214</v>
      </c>
      <c r="C12" s="22" t="s">
        <v>215</v>
      </c>
      <c r="D12" s="22" t="s">
        <v>107</v>
      </c>
      <c r="E12" s="22" t="s">
        <v>108</v>
      </c>
      <c r="F12" s="22" t="s">
        <v>218</v>
      </c>
      <c r="G12" s="22" t="s">
        <v>219</v>
      </c>
      <c r="H12" s="24">
        <v>186000</v>
      </c>
      <c r="I12" s="24">
        <v>186000</v>
      </c>
      <c r="J12" s="24"/>
      <c r="K12" s="24"/>
      <c r="L12" s="24">
        <v>186000</v>
      </c>
      <c r="M12" s="24"/>
      <c r="N12" s="24"/>
      <c r="O12" s="24"/>
      <c r="P12" s="24"/>
      <c r="Q12" s="24"/>
      <c r="R12" s="24"/>
      <c r="S12" s="24"/>
      <c r="T12" s="24"/>
      <c r="U12" s="24"/>
      <c r="V12" s="24"/>
      <c r="W12" s="24"/>
    </row>
    <row r="13" ht="21" customHeight="1" spans="1:23">
      <c r="A13" s="25"/>
      <c r="B13" s="22" t="s">
        <v>214</v>
      </c>
      <c r="C13" s="22" t="s">
        <v>215</v>
      </c>
      <c r="D13" s="22" t="s">
        <v>107</v>
      </c>
      <c r="E13" s="22" t="s">
        <v>108</v>
      </c>
      <c r="F13" s="22" t="s">
        <v>218</v>
      </c>
      <c r="G13" s="22" t="s">
        <v>219</v>
      </c>
      <c r="H13" s="24">
        <v>258780</v>
      </c>
      <c r="I13" s="24">
        <v>258780</v>
      </c>
      <c r="J13" s="24"/>
      <c r="K13" s="24"/>
      <c r="L13" s="24">
        <v>258780</v>
      </c>
      <c r="M13" s="24"/>
      <c r="N13" s="24"/>
      <c r="O13" s="24"/>
      <c r="P13" s="24"/>
      <c r="Q13" s="24"/>
      <c r="R13" s="24"/>
      <c r="S13" s="24"/>
      <c r="T13" s="24"/>
      <c r="U13" s="24"/>
      <c r="V13" s="24"/>
      <c r="W13" s="24"/>
    </row>
    <row r="14" ht="21" customHeight="1" spans="1:23">
      <c r="A14" s="25"/>
      <c r="B14" s="22" t="s">
        <v>214</v>
      </c>
      <c r="C14" s="22" t="s">
        <v>215</v>
      </c>
      <c r="D14" s="22" t="s">
        <v>107</v>
      </c>
      <c r="E14" s="22" t="s">
        <v>108</v>
      </c>
      <c r="F14" s="22" t="s">
        <v>220</v>
      </c>
      <c r="G14" s="22" t="s">
        <v>221</v>
      </c>
      <c r="H14" s="24">
        <v>846000</v>
      </c>
      <c r="I14" s="24">
        <v>846000</v>
      </c>
      <c r="J14" s="24"/>
      <c r="K14" s="24"/>
      <c r="L14" s="24">
        <v>846000</v>
      </c>
      <c r="M14" s="24"/>
      <c r="N14" s="24"/>
      <c r="O14" s="24"/>
      <c r="P14" s="24"/>
      <c r="Q14" s="24"/>
      <c r="R14" s="24"/>
      <c r="S14" s="24"/>
      <c r="T14" s="24"/>
      <c r="U14" s="24"/>
      <c r="V14" s="24"/>
      <c r="W14" s="24"/>
    </row>
    <row r="15" ht="21" customHeight="1" spans="1:23">
      <c r="A15" s="25"/>
      <c r="B15" s="22" t="s">
        <v>214</v>
      </c>
      <c r="C15" s="22" t="s">
        <v>215</v>
      </c>
      <c r="D15" s="22" t="s">
        <v>107</v>
      </c>
      <c r="E15" s="22" t="s">
        <v>108</v>
      </c>
      <c r="F15" s="22" t="s">
        <v>220</v>
      </c>
      <c r="G15" s="22" t="s">
        <v>221</v>
      </c>
      <c r="H15" s="24">
        <v>392880</v>
      </c>
      <c r="I15" s="24">
        <v>392880</v>
      </c>
      <c r="J15" s="24"/>
      <c r="K15" s="24"/>
      <c r="L15" s="24">
        <v>392880</v>
      </c>
      <c r="M15" s="24"/>
      <c r="N15" s="24"/>
      <c r="O15" s="24"/>
      <c r="P15" s="24"/>
      <c r="Q15" s="24"/>
      <c r="R15" s="24"/>
      <c r="S15" s="24"/>
      <c r="T15" s="24"/>
      <c r="U15" s="24"/>
      <c r="V15" s="24"/>
      <c r="W15" s="24"/>
    </row>
    <row r="16" ht="21" customHeight="1" spans="1:23">
      <c r="A16" s="25"/>
      <c r="B16" s="22" t="s">
        <v>222</v>
      </c>
      <c r="C16" s="22" t="s">
        <v>223</v>
      </c>
      <c r="D16" s="22" t="s">
        <v>107</v>
      </c>
      <c r="E16" s="22" t="s">
        <v>108</v>
      </c>
      <c r="F16" s="22" t="s">
        <v>220</v>
      </c>
      <c r="G16" s="22" t="s">
        <v>221</v>
      </c>
      <c r="H16" s="24">
        <v>558000</v>
      </c>
      <c r="I16" s="24">
        <v>558000</v>
      </c>
      <c r="J16" s="24"/>
      <c r="K16" s="24"/>
      <c r="L16" s="24">
        <v>558000</v>
      </c>
      <c r="M16" s="24"/>
      <c r="N16" s="24"/>
      <c r="O16" s="24"/>
      <c r="P16" s="24"/>
      <c r="Q16" s="24"/>
      <c r="R16" s="24"/>
      <c r="S16" s="24"/>
      <c r="T16" s="24"/>
      <c r="U16" s="24"/>
      <c r="V16" s="24"/>
      <c r="W16" s="24"/>
    </row>
    <row r="17" ht="21" customHeight="1" spans="1:23">
      <c r="A17" s="25"/>
      <c r="B17" s="22" t="s">
        <v>224</v>
      </c>
      <c r="C17" s="22" t="s">
        <v>225</v>
      </c>
      <c r="D17" s="22" t="s">
        <v>90</v>
      </c>
      <c r="E17" s="22" t="s">
        <v>91</v>
      </c>
      <c r="F17" s="22" t="s">
        <v>226</v>
      </c>
      <c r="G17" s="22" t="s">
        <v>227</v>
      </c>
      <c r="H17" s="24">
        <v>393502.08</v>
      </c>
      <c r="I17" s="24">
        <v>393502.08</v>
      </c>
      <c r="J17" s="24"/>
      <c r="K17" s="24"/>
      <c r="L17" s="24">
        <v>393502.08</v>
      </c>
      <c r="M17" s="24"/>
      <c r="N17" s="24"/>
      <c r="O17" s="24"/>
      <c r="P17" s="24"/>
      <c r="Q17" s="24"/>
      <c r="R17" s="24"/>
      <c r="S17" s="24"/>
      <c r="T17" s="24"/>
      <c r="U17" s="24"/>
      <c r="V17" s="24"/>
      <c r="W17" s="24"/>
    </row>
    <row r="18" ht="21" customHeight="1" spans="1:23">
      <c r="A18" s="25"/>
      <c r="B18" s="22" t="s">
        <v>224</v>
      </c>
      <c r="C18" s="22" t="s">
        <v>225</v>
      </c>
      <c r="D18" s="22" t="s">
        <v>228</v>
      </c>
      <c r="E18" s="22" t="s">
        <v>229</v>
      </c>
      <c r="F18" s="22" t="s">
        <v>230</v>
      </c>
      <c r="G18" s="22" t="s">
        <v>231</v>
      </c>
      <c r="H18" s="24"/>
      <c r="I18" s="24"/>
      <c r="J18" s="24"/>
      <c r="K18" s="24"/>
      <c r="L18" s="24"/>
      <c r="M18" s="24"/>
      <c r="N18" s="24"/>
      <c r="O18" s="24"/>
      <c r="P18" s="24"/>
      <c r="Q18" s="24"/>
      <c r="R18" s="24"/>
      <c r="S18" s="24"/>
      <c r="T18" s="24"/>
      <c r="U18" s="24"/>
      <c r="V18" s="24"/>
      <c r="W18" s="24"/>
    </row>
    <row r="19" ht="21" customHeight="1" spans="1:23">
      <c r="A19" s="25"/>
      <c r="B19" s="22" t="s">
        <v>224</v>
      </c>
      <c r="C19" s="22" t="s">
        <v>225</v>
      </c>
      <c r="D19" s="22" t="s">
        <v>119</v>
      </c>
      <c r="E19" s="22" t="s">
        <v>120</v>
      </c>
      <c r="F19" s="22" t="s">
        <v>232</v>
      </c>
      <c r="G19" s="22" t="s">
        <v>233</v>
      </c>
      <c r="H19" s="24">
        <v>174616.55</v>
      </c>
      <c r="I19" s="24">
        <v>174616.55</v>
      </c>
      <c r="J19" s="24"/>
      <c r="K19" s="24"/>
      <c r="L19" s="24">
        <v>174616.55</v>
      </c>
      <c r="M19" s="24"/>
      <c r="N19" s="24"/>
      <c r="O19" s="24"/>
      <c r="P19" s="24"/>
      <c r="Q19" s="24"/>
      <c r="R19" s="24"/>
      <c r="S19" s="24"/>
      <c r="T19" s="24"/>
      <c r="U19" s="24"/>
      <c r="V19" s="24"/>
      <c r="W19" s="24"/>
    </row>
    <row r="20" ht="21" customHeight="1" spans="1:23">
      <c r="A20" s="25"/>
      <c r="B20" s="22" t="s">
        <v>224</v>
      </c>
      <c r="C20" s="22" t="s">
        <v>225</v>
      </c>
      <c r="D20" s="22" t="s">
        <v>234</v>
      </c>
      <c r="E20" s="22" t="s">
        <v>235</v>
      </c>
      <c r="F20" s="22" t="s">
        <v>232</v>
      </c>
      <c r="G20" s="22" t="s">
        <v>233</v>
      </c>
      <c r="H20" s="24"/>
      <c r="I20" s="24"/>
      <c r="J20" s="24"/>
      <c r="K20" s="24"/>
      <c r="L20" s="24"/>
      <c r="M20" s="24"/>
      <c r="N20" s="24"/>
      <c r="O20" s="24"/>
      <c r="P20" s="24"/>
      <c r="Q20" s="24"/>
      <c r="R20" s="24"/>
      <c r="S20" s="24"/>
      <c r="T20" s="24"/>
      <c r="U20" s="24"/>
      <c r="V20" s="24"/>
      <c r="W20" s="24"/>
    </row>
    <row r="21" ht="21" customHeight="1" spans="1:23">
      <c r="A21" s="25"/>
      <c r="B21" s="22" t="s">
        <v>224</v>
      </c>
      <c r="C21" s="22" t="s">
        <v>225</v>
      </c>
      <c r="D21" s="22" t="s">
        <v>121</v>
      </c>
      <c r="E21" s="22" t="s">
        <v>122</v>
      </c>
      <c r="F21" s="22" t="s">
        <v>236</v>
      </c>
      <c r="G21" s="22" t="s">
        <v>237</v>
      </c>
      <c r="H21" s="24">
        <v>4680</v>
      </c>
      <c r="I21" s="24">
        <v>4680</v>
      </c>
      <c r="J21" s="24"/>
      <c r="K21" s="24"/>
      <c r="L21" s="24">
        <v>4680</v>
      </c>
      <c r="M21" s="24"/>
      <c r="N21" s="24"/>
      <c r="O21" s="24"/>
      <c r="P21" s="24"/>
      <c r="Q21" s="24"/>
      <c r="R21" s="24"/>
      <c r="S21" s="24"/>
      <c r="T21" s="24"/>
      <c r="U21" s="24"/>
      <c r="V21" s="24"/>
      <c r="W21" s="24"/>
    </row>
    <row r="22" ht="21" customHeight="1" spans="1:23">
      <c r="A22" s="25"/>
      <c r="B22" s="22" t="s">
        <v>224</v>
      </c>
      <c r="C22" s="22" t="s">
        <v>225</v>
      </c>
      <c r="D22" s="22" t="s">
        <v>121</v>
      </c>
      <c r="E22" s="22" t="s">
        <v>122</v>
      </c>
      <c r="F22" s="22" t="s">
        <v>236</v>
      </c>
      <c r="G22" s="22" t="s">
        <v>237</v>
      </c>
      <c r="H22" s="24"/>
      <c r="I22" s="24"/>
      <c r="J22" s="24"/>
      <c r="K22" s="24"/>
      <c r="L22" s="24"/>
      <c r="M22" s="24"/>
      <c r="N22" s="24"/>
      <c r="O22" s="24"/>
      <c r="P22" s="24"/>
      <c r="Q22" s="24"/>
      <c r="R22" s="24"/>
      <c r="S22" s="24"/>
      <c r="T22" s="24"/>
      <c r="U22" s="24"/>
      <c r="V22" s="24"/>
      <c r="W22" s="24"/>
    </row>
    <row r="23" ht="21" customHeight="1" spans="1:23">
      <c r="A23" s="25"/>
      <c r="B23" s="22" t="s">
        <v>224</v>
      </c>
      <c r="C23" s="22" t="s">
        <v>225</v>
      </c>
      <c r="D23" s="22" t="s">
        <v>98</v>
      </c>
      <c r="E23" s="22" t="s">
        <v>97</v>
      </c>
      <c r="F23" s="22" t="s">
        <v>238</v>
      </c>
      <c r="G23" s="22" t="s">
        <v>239</v>
      </c>
      <c r="H23" s="24">
        <v>17215.72</v>
      </c>
      <c r="I23" s="24">
        <v>17215.72</v>
      </c>
      <c r="J23" s="24"/>
      <c r="K23" s="24"/>
      <c r="L23" s="24">
        <v>17215.72</v>
      </c>
      <c r="M23" s="24"/>
      <c r="N23" s="24"/>
      <c r="O23" s="24"/>
      <c r="P23" s="24"/>
      <c r="Q23" s="24"/>
      <c r="R23" s="24"/>
      <c r="S23" s="24"/>
      <c r="T23" s="24"/>
      <c r="U23" s="24"/>
      <c r="V23" s="24"/>
      <c r="W23" s="24"/>
    </row>
    <row r="24" ht="21" customHeight="1" spans="1:23">
      <c r="A24" s="25"/>
      <c r="B24" s="22" t="s">
        <v>224</v>
      </c>
      <c r="C24" s="22" t="s">
        <v>225</v>
      </c>
      <c r="D24" s="22" t="s">
        <v>123</v>
      </c>
      <c r="E24" s="22" t="s">
        <v>124</v>
      </c>
      <c r="F24" s="22" t="s">
        <v>238</v>
      </c>
      <c r="G24" s="22" t="s">
        <v>239</v>
      </c>
      <c r="H24" s="24">
        <v>7068</v>
      </c>
      <c r="I24" s="24">
        <v>7068</v>
      </c>
      <c r="J24" s="24"/>
      <c r="K24" s="24"/>
      <c r="L24" s="24">
        <v>7068</v>
      </c>
      <c r="M24" s="24"/>
      <c r="N24" s="24"/>
      <c r="O24" s="24"/>
      <c r="P24" s="24"/>
      <c r="Q24" s="24"/>
      <c r="R24" s="24"/>
      <c r="S24" s="24"/>
      <c r="T24" s="24"/>
      <c r="U24" s="24"/>
      <c r="V24" s="24"/>
      <c r="W24" s="24"/>
    </row>
    <row r="25" ht="21" customHeight="1" spans="1:23">
      <c r="A25" s="25"/>
      <c r="B25" s="22" t="s">
        <v>224</v>
      </c>
      <c r="C25" s="22" t="s">
        <v>225</v>
      </c>
      <c r="D25" s="22" t="s">
        <v>123</v>
      </c>
      <c r="E25" s="22" t="s">
        <v>124</v>
      </c>
      <c r="F25" s="22" t="s">
        <v>238</v>
      </c>
      <c r="G25" s="22" t="s">
        <v>239</v>
      </c>
      <c r="H25" s="24">
        <v>756</v>
      </c>
      <c r="I25" s="24">
        <v>756</v>
      </c>
      <c r="J25" s="24"/>
      <c r="K25" s="24"/>
      <c r="L25" s="24">
        <v>756</v>
      </c>
      <c r="M25" s="24"/>
      <c r="N25" s="24"/>
      <c r="O25" s="24"/>
      <c r="P25" s="24"/>
      <c r="Q25" s="24"/>
      <c r="R25" s="24"/>
      <c r="S25" s="24"/>
      <c r="T25" s="24"/>
      <c r="U25" s="24"/>
      <c r="V25" s="24"/>
      <c r="W25" s="24"/>
    </row>
    <row r="26" ht="21" customHeight="1" spans="1:23">
      <c r="A26" s="25"/>
      <c r="B26" s="22" t="s">
        <v>224</v>
      </c>
      <c r="C26" s="22" t="s">
        <v>225</v>
      </c>
      <c r="D26" s="22" t="s">
        <v>123</v>
      </c>
      <c r="E26" s="22" t="s">
        <v>124</v>
      </c>
      <c r="F26" s="22" t="s">
        <v>238</v>
      </c>
      <c r="G26" s="22" t="s">
        <v>239</v>
      </c>
      <c r="H26" s="24">
        <v>4918.78</v>
      </c>
      <c r="I26" s="24">
        <v>4918.78</v>
      </c>
      <c r="J26" s="24"/>
      <c r="K26" s="24"/>
      <c r="L26" s="24">
        <v>4918.78</v>
      </c>
      <c r="M26" s="24"/>
      <c r="N26" s="24"/>
      <c r="O26" s="24"/>
      <c r="P26" s="24"/>
      <c r="Q26" s="24"/>
      <c r="R26" s="24"/>
      <c r="S26" s="24"/>
      <c r="T26" s="24"/>
      <c r="U26" s="24"/>
      <c r="V26" s="24"/>
      <c r="W26" s="24"/>
    </row>
    <row r="27" ht="21" customHeight="1" spans="1:23">
      <c r="A27" s="25"/>
      <c r="B27" s="22" t="s">
        <v>240</v>
      </c>
      <c r="C27" s="22" t="s">
        <v>134</v>
      </c>
      <c r="D27" s="22" t="s">
        <v>133</v>
      </c>
      <c r="E27" s="22" t="s">
        <v>134</v>
      </c>
      <c r="F27" s="22" t="s">
        <v>241</v>
      </c>
      <c r="G27" s="22" t="s">
        <v>134</v>
      </c>
      <c r="H27" s="24">
        <v>295126.56</v>
      </c>
      <c r="I27" s="24">
        <v>295126.56</v>
      </c>
      <c r="J27" s="24"/>
      <c r="K27" s="24"/>
      <c r="L27" s="24">
        <v>295126.56</v>
      </c>
      <c r="M27" s="24"/>
      <c r="N27" s="24"/>
      <c r="O27" s="24"/>
      <c r="P27" s="24"/>
      <c r="Q27" s="24"/>
      <c r="R27" s="24"/>
      <c r="S27" s="24"/>
      <c r="T27" s="24"/>
      <c r="U27" s="24"/>
      <c r="V27" s="24"/>
      <c r="W27" s="24"/>
    </row>
    <row r="28" ht="21" customHeight="1" spans="1:23">
      <c r="A28" s="25"/>
      <c r="B28" s="22" t="s">
        <v>242</v>
      </c>
      <c r="C28" s="22" t="s">
        <v>243</v>
      </c>
      <c r="D28" s="22" t="s">
        <v>88</v>
      </c>
      <c r="E28" s="22" t="s">
        <v>89</v>
      </c>
      <c r="F28" s="22" t="s">
        <v>244</v>
      </c>
      <c r="G28" s="22" t="s">
        <v>245</v>
      </c>
      <c r="H28" s="24">
        <v>1200</v>
      </c>
      <c r="I28" s="24">
        <v>1200</v>
      </c>
      <c r="J28" s="24"/>
      <c r="K28" s="24"/>
      <c r="L28" s="24">
        <v>1200</v>
      </c>
      <c r="M28" s="24"/>
      <c r="N28" s="24"/>
      <c r="O28" s="24"/>
      <c r="P28" s="24"/>
      <c r="Q28" s="24"/>
      <c r="R28" s="24"/>
      <c r="S28" s="24"/>
      <c r="T28" s="24"/>
      <c r="U28" s="24"/>
      <c r="V28" s="24"/>
      <c r="W28" s="24"/>
    </row>
    <row r="29" ht="21" customHeight="1" spans="1:23">
      <c r="A29" s="25"/>
      <c r="B29" s="22" t="s">
        <v>246</v>
      </c>
      <c r="C29" s="22" t="s">
        <v>247</v>
      </c>
      <c r="D29" s="22" t="s">
        <v>94</v>
      </c>
      <c r="E29" s="22" t="s">
        <v>95</v>
      </c>
      <c r="F29" s="22" t="s">
        <v>244</v>
      </c>
      <c r="G29" s="22" t="s">
        <v>245</v>
      </c>
      <c r="H29" s="24">
        <v>48190.12</v>
      </c>
      <c r="I29" s="24">
        <v>48190.12</v>
      </c>
      <c r="J29" s="24"/>
      <c r="K29" s="24"/>
      <c r="L29" s="24">
        <v>48190.12</v>
      </c>
      <c r="M29" s="24"/>
      <c r="N29" s="24"/>
      <c r="O29" s="24"/>
      <c r="P29" s="24"/>
      <c r="Q29" s="24"/>
      <c r="R29" s="24"/>
      <c r="S29" s="24"/>
      <c r="T29" s="24"/>
      <c r="U29" s="24"/>
      <c r="V29" s="24"/>
      <c r="W29" s="24"/>
    </row>
    <row r="30" ht="21" customHeight="1" spans="1:23">
      <c r="A30" s="25"/>
      <c r="B30" s="22" t="s">
        <v>248</v>
      </c>
      <c r="C30" s="22" t="s">
        <v>249</v>
      </c>
      <c r="D30" s="22" t="s">
        <v>88</v>
      </c>
      <c r="E30" s="22" t="s">
        <v>89</v>
      </c>
      <c r="F30" s="22" t="s">
        <v>250</v>
      </c>
      <c r="G30" s="22" t="s">
        <v>251</v>
      </c>
      <c r="H30" s="24">
        <v>64945.2</v>
      </c>
      <c r="I30" s="24">
        <v>64945.2</v>
      </c>
      <c r="J30" s="24"/>
      <c r="K30" s="24"/>
      <c r="L30" s="24">
        <v>64945.2</v>
      </c>
      <c r="M30" s="24"/>
      <c r="N30" s="24"/>
      <c r="O30" s="24"/>
      <c r="P30" s="24"/>
      <c r="Q30" s="24"/>
      <c r="R30" s="24"/>
      <c r="S30" s="24"/>
      <c r="T30" s="24"/>
      <c r="U30" s="24"/>
      <c r="V30" s="24"/>
      <c r="W30" s="24"/>
    </row>
    <row r="31" ht="21" customHeight="1" spans="1:23">
      <c r="A31" s="25"/>
      <c r="B31" s="22" t="s">
        <v>252</v>
      </c>
      <c r="C31" s="22" t="s">
        <v>253</v>
      </c>
      <c r="D31" s="22" t="s">
        <v>107</v>
      </c>
      <c r="E31" s="22" t="s">
        <v>108</v>
      </c>
      <c r="F31" s="22" t="s">
        <v>254</v>
      </c>
      <c r="G31" s="22" t="s">
        <v>255</v>
      </c>
      <c r="H31" s="24">
        <v>127200</v>
      </c>
      <c r="I31" s="24">
        <v>127200</v>
      </c>
      <c r="J31" s="24"/>
      <c r="K31" s="24"/>
      <c r="L31" s="24">
        <v>127200</v>
      </c>
      <c r="M31" s="24"/>
      <c r="N31" s="24"/>
      <c r="O31" s="24"/>
      <c r="P31" s="24"/>
      <c r="Q31" s="24"/>
      <c r="R31" s="24"/>
      <c r="S31" s="24"/>
      <c r="T31" s="24"/>
      <c r="U31" s="24"/>
      <c r="V31" s="24"/>
      <c r="W31" s="24"/>
    </row>
    <row r="32" ht="21" customHeight="1" spans="1:23">
      <c r="A32" s="35" t="s">
        <v>135</v>
      </c>
      <c r="B32" s="136"/>
      <c r="C32" s="136"/>
      <c r="D32" s="136"/>
      <c r="E32" s="136"/>
      <c r="F32" s="136"/>
      <c r="G32" s="137"/>
      <c r="H32" s="24">
        <v>4342807.01</v>
      </c>
      <c r="I32" s="24">
        <v>4342807.01</v>
      </c>
      <c r="J32" s="24"/>
      <c r="K32" s="24"/>
      <c r="L32" s="24">
        <v>4342807.01</v>
      </c>
      <c r="M32" s="24"/>
      <c r="N32" s="24"/>
      <c r="O32" s="24"/>
      <c r="P32" s="24"/>
      <c r="Q32" s="24"/>
      <c r="R32" s="24"/>
      <c r="S32" s="24"/>
      <c r="T32" s="24"/>
      <c r="U32" s="24"/>
      <c r="V32" s="24"/>
      <c r="W32" s="24"/>
    </row>
  </sheetData>
  <mergeCells count="30">
    <mergeCell ref="A3:W3"/>
    <mergeCell ref="A4:G4"/>
    <mergeCell ref="H5:W5"/>
    <mergeCell ref="I6:M6"/>
    <mergeCell ref="N6:P6"/>
    <mergeCell ref="R6:W6"/>
    <mergeCell ref="A32:G32"/>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62"/>
  <sheetViews>
    <sheetView showZeros="0" topLeftCell="C1" workbookViewId="0">
      <pane ySplit="1" topLeftCell="A19" activePane="bottomLeft" state="frozen"/>
      <selection/>
      <selection pane="bottomLeft" activeCell="J15" sqref="J15"/>
    </sheetView>
  </sheetViews>
  <sheetFormatPr defaultColWidth="9.14285714285714" defaultRowHeight="14.25" customHeight="1"/>
  <cols>
    <col min="1" max="1" width="12.4190476190476" customWidth="1"/>
    <col min="2" max="2" width="30.4380952380952" customWidth="1"/>
    <col min="3" max="3" width="68.857142857142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1:23">
      <c r="A2" s="2"/>
      <c r="B2" s="4"/>
      <c r="C2" s="2"/>
      <c r="D2" s="2"/>
      <c r="E2" s="3"/>
      <c r="F2" s="3"/>
      <c r="G2" s="3"/>
      <c r="H2" s="3"/>
      <c r="I2" s="4"/>
      <c r="J2" s="4"/>
      <c r="K2" s="4"/>
      <c r="L2" s="4"/>
      <c r="M2" s="4"/>
      <c r="N2" s="4"/>
      <c r="O2" s="4"/>
      <c r="P2" s="4"/>
      <c r="Q2" s="4"/>
      <c r="R2" s="2"/>
      <c r="S2" s="2"/>
      <c r="T2" s="2"/>
      <c r="U2" s="4"/>
      <c r="V2" s="2"/>
      <c r="W2" s="41" t="s">
        <v>256</v>
      </c>
    </row>
    <row r="3" ht="41.25" customHeight="1" spans="1:23">
      <c r="A3" s="6" t="str">
        <f>"2025"&amp;"年部门项目支出预算表"</f>
        <v>2025年部门项目支出预算表</v>
      </c>
      <c r="B3" s="7"/>
      <c r="C3" s="7"/>
      <c r="D3" s="7"/>
      <c r="E3" s="7"/>
      <c r="F3" s="7"/>
      <c r="G3" s="7"/>
      <c r="H3" s="7"/>
      <c r="I3" s="7"/>
      <c r="J3" s="7"/>
      <c r="K3" s="7"/>
      <c r="L3" s="7"/>
      <c r="M3" s="7"/>
      <c r="N3" s="7"/>
      <c r="O3" s="7"/>
      <c r="P3" s="7"/>
      <c r="Q3" s="7"/>
      <c r="R3" s="7"/>
      <c r="S3" s="7"/>
      <c r="T3" s="7"/>
      <c r="U3" s="7"/>
      <c r="V3" s="7"/>
      <c r="W3" s="7"/>
    </row>
    <row r="4" ht="18.75" customHeight="1" spans="1:23">
      <c r="A4" s="8" t="str">
        <f>"单位名称："&amp;"双江拉祜族佤族布朗族傣族自治县忙糯乡卫生院"</f>
        <v>单位名称：双江拉祜族佤族布朗族傣族自治县忙糯乡卫生院</v>
      </c>
      <c r="B4" s="9"/>
      <c r="C4" s="9"/>
      <c r="D4" s="9"/>
      <c r="E4" s="9"/>
      <c r="F4" s="9"/>
      <c r="G4" s="9"/>
      <c r="H4" s="9"/>
      <c r="I4" s="10"/>
      <c r="J4" s="10"/>
      <c r="K4" s="10"/>
      <c r="L4" s="10"/>
      <c r="M4" s="10"/>
      <c r="N4" s="10"/>
      <c r="O4" s="10"/>
      <c r="P4" s="10"/>
      <c r="Q4" s="10"/>
      <c r="R4" s="2"/>
      <c r="S4" s="2"/>
      <c r="T4" s="2"/>
      <c r="U4" s="4"/>
      <c r="V4" s="2"/>
      <c r="W4" s="41" t="s">
        <v>184</v>
      </c>
    </row>
    <row r="5" ht="18.75" customHeight="1" spans="1:23">
      <c r="A5" s="11" t="s">
        <v>257</v>
      </c>
      <c r="B5" s="12" t="s">
        <v>198</v>
      </c>
      <c r="C5" s="11" t="s">
        <v>199</v>
      </c>
      <c r="D5" s="11" t="s">
        <v>258</v>
      </c>
      <c r="E5" s="12" t="s">
        <v>200</v>
      </c>
      <c r="F5" s="12" t="s">
        <v>201</v>
      </c>
      <c r="G5" s="12" t="s">
        <v>259</v>
      </c>
      <c r="H5" s="12" t="s">
        <v>260</v>
      </c>
      <c r="I5" s="31" t="s">
        <v>56</v>
      </c>
      <c r="J5" s="13" t="s">
        <v>261</v>
      </c>
      <c r="K5" s="14"/>
      <c r="L5" s="14"/>
      <c r="M5" s="15"/>
      <c r="N5" s="13" t="s">
        <v>206</v>
      </c>
      <c r="O5" s="14"/>
      <c r="P5" s="15"/>
      <c r="Q5" s="12" t="s">
        <v>62</v>
      </c>
      <c r="R5" s="13" t="s">
        <v>78</v>
      </c>
      <c r="S5" s="14"/>
      <c r="T5" s="14"/>
      <c r="U5" s="14"/>
      <c r="V5" s="14"/>
      <c r="W5" s="15"/>
    </row>
    <row r="6" ht="18.75" customHeight="1" spans="1:23">
      <c r="A6" s="16"/>
      <c r="B6" s="32"/>
      <c r="C6" s="16"/>
      <c r="D6" s="16"/>
      <c r="E6" s="17"/>
      <c r="F6" s="17"/>
      <c r="G6" s="17"/>
      <c r="H6" s="17"/>
      <c r="I6" s="32"/>
      <c r="J6" s="125" t="s">
        <v>59</v>
      </c>
      <c r="K6" s="126"/>
      <c r="L6" s="12" t="s">
        <v>60</v>
      </c>
      <c r="M6" s="12" t="s">
        <v>61</v>
      </c>
      <c r="N6" s="12" t="s">
        <v>59</v>
      </c>
      <c r="O6" s="12" t="s">
        <v>60</v>
      </c>
      <c r="P6" s="12" t="s">
        <v>61</v>
      </c>
      <c r="Q6" s="17"/>
      <c r="R6" s="12" t="s">
        <v>58</v>
      </c>
      <c r="S6" s="11" t="s">
        <v>65</v>
      </c>
      <c r="T6" s="11" t="s">
        <v>212</v>
      </c>
      <c r="U6" s="11" t="s">
        <v>67</v>
      </c>
      <c r="V6" s="11" t="s">
        <v>68</v>
      </c>
      <c r="W6" s="11" t="s">
        <v>69</v>
      </c>
    </row>
    <row r="7" ht="18.75" customHeight="1" spans="1:23">
      <c r="A7" s="32"/>
      <c r="B7" s="32"/>
      <c r="C7" s="32"/>
      <c r="D7" s="32"/>
      <c r="E7" s="32"/>
      <c r="F7" s="32"/>
      <c r="G7" s="32"/>
      <c r="H7" s="32"/>
      <c r="I7" s="32"/>
      <c r="J7" s="127" t="s">
        <v>58</v>
      </c>
      <c r="K7" s="99"/>
      <c r="L7" s="32"/>
      <c r="M7" s="32"/>
      <c r="N7" s="32"/>
      <c r="O7" s="32"/>
      <c r="P7" s="32"/>
      <c r="Q7" s="32"/>
      <c r="R7" s="32"/>
      <c r="S7" s="128"/>
      <c r="T7" s="128"/>
      <c r="U7" s="128"/>
      <c r="V7" s="128"/>
      <c r="W7" s="128"/>
    </row>
    <row r="8" ht="18.75" customHeight="1" spans="1:23">
      <c r="A8" s="18"/>
      <c r="B8" s="33"/>
      <c r="C8" s="18"/>
      <c r="D8" s="18"/>
      <c r="E8" s="19"/>
      <c r="F8" s="19"/>
      <c r="G8" s="19"/>
      <c r="H8" s="19"/>
      <c r="I8" s="33"/>
      <c r="J8" s="48" t="s">
        <v>58</v>
      </c>
      <c r="K8" s="48" t="s">
        <v>262</v>
      </c>
      <c r="L8" s="19"/>
      <c r="M8" s="19"/>
      <c r="N8" s="19"/>
      <c r="O8" s="19"/>
      <c r="P8" s="19"/>
      <c r="Q8" s="19"/>
      <c r="R8" s="19"/>
      <c r="S8" s="19"/>
      <c r="T8" s="19"/>
      <c r="U8" s="33"/>
      <c r="V8" s="19"/>
      <c r="W8" s="19"/>
    </row>
    <row r="9" ht="18.75" customHeight="1" spans="1:23">
      <c r="A9" s="123">
        <v>1</v>
      </c>
      <c r="B9" s="123">
        <v>2</v>
      </c>
      <c r="C9" s="123">
        <v>3</v>
      </c>
      <c r="D9" s="123">
        <v>4</v>
      </c>
      <c r="E9" s="123">
        <v>5</v>
      </c>
      <c r="F9" s="123">
        <v>6</v>
      </c>
      <c r="G9" s="123">
        <v>7</v>
      </c>
      <c r="H9" s="123">
        <v>8</v>
      </c>
      <c r="I9" s="123">
        <v>9</v>
      </c>
      <c r="J9" s="123">
        <v>10</v>
      </c>
      <c r="K9" s="123">
        <v>11</v>
      </c>
      <c r="L9" s="123">
        <v>12</v>
      </c>
      <c r="M9" s="123">
        <v>13</v>
      </c>
      <c r="N9" s="123">
        <v>14</v>
      </c>
      <c r="O9" s="123">
        <v>15</v>
      </c>
      <c r="P9" s="123">
        <v>16</v>
      </c>
      <c r="Q9" s="123">
        <v>17</v>
      </c>
      <c r="R9" s="123">
        <v>18</v>
      </c>
      <c r="S9" s="123">
        <v>19</v>
      </c>
      <c r="T9" s="123">
        <v>20</v>
      </c>
      <c r="U9" s="123">
        <v>21</v>
      </c>
      <c r="V9" s="123">
        <v>22</v>
      </c>
      <c r="W9" s="123">
        <v>23</v>
      </c>
    </row>
    <row r="10" ht="18.75" customHeight="1" spans="1:23">
      <c r="A10" s="22"/>
      <c r="B10" s="22"/>
      <c r="C10" s="22" t="s">
        <v>263</v>
      </c>
      <c r="D10" s="22"/>
      <c r="E10" s="22"/>
      <c r="F10" s="22"/>
      <c r="G10" s="22"/>
      <c r="H10" s="22"/>
      <c r="I10" s="24">
        <v>420</v>
      </c>
      <c r="J10" s="24"/>
      <c r="K10" s="24"/>
      <c r="L10" s="24"/>
      <c r="M10" s="24"/>
      <c r="N10" s="24">
        <v>420</v>
      </c>
      <c r="O10" s="24"/>
      <c r="P10" s="24"/>
      <c r="Q10" s="24"/>
      <c r="R10" s="24"/>
      <c r="S10" s="24"/>
      <c r="T10" s="24"/>
      <c r="U10" s="24"/>
      <c r="V10" s="24"/>
      <c r="W10" s="24"/>
    </row>
    <row r="11" ht="18.75" customHeight="1" spans="1:23">
      <c r="A11" s="124" t="s">
        <v>264</v>
      </c>
      <c r="B11" s="124" t="s">
        <v>265</v>
      </c>
      <c r="C11" s="22" t="s">
        <v>263</v>
      </c>
      <c r="D11" s="124" t="s">
        <v>71</v>
      </c>
      <c r="E11" s="124" t="s">
        <v>115</v>
      </c>
      <c r="F11" s="124" t="s">
        <v>116</v>
      </c>
      <c r="G11" s="124" t="s">
        <v>266</v>
      </c>
      <c r="H11" s="124" t="s">
        <v>267</v>
      </c>
      <c r="I11" s="24">
        <v>420</v>
      </c>
      <c r="J11" s="24"/>
      <c r="K11" s="24"/>
      <c r="L11" s="24"/>
      <c r="M11" s="24"/>
      <c r="N11" s="24">
        <v>420</v>
      </c>
      <c r="O11" s="24"/>
      <c r="P11" s="24"/>
      <c r="Q11" s="24"/>
      <c r="R11" s="24"/>
      <c r="S11" s="24"/>
      <c r="T11" s="24"/>
      <c r="U11" s="24"/>
      <c r="V11" s="24"/>
      <c r="W11" s="24"/>
    </row>
    <row r="12" ht="18.75" customHeight="1" spans="1:23">
      <c r="A12" s="25"/>
      <c r="B12" s="25"/>
      <c r="C12" s="22" t="s">
        <v>268</v>
      </c>
      <c r="D12" s="25"/>
      <c r="E12" s="25"/>
      <c r="F12" s="25"/>
      <c r="G12" s="25"/>
      <c r="H12" s="25"/>
      <c r="I12" s="24">
        <v>203500</v>
      </c>
      <c r="J12" s="24"/>
      <c r="K12" s="24"/>
      <c r="L12" s="24"/>
      <c r="M12" s="24"/>
      <c r="N12" s="24"/>
      <c r="O12" s="24"/>
      <c r="P12" s="24"/>
      <c r="Q12" s="24"/>
      <c r="R12" s="24">
        <v>203500</v>
      </c>
      <c r="S12" s="24">
        <v>203500</v>
      </c>
      <c r="T12" s="24"/>
      <c r="U12" s="24"/>
      <c r="V12" s="24"/>
      <c r="W12" s="24"/>
    </row>
    <row r="13" ht="18.75" customHeight="1" spans="1:23">
      <c r="A13" s="124" t="s">
        <v>264</v>
      </c>
      <c r="B13" s="124" t="s">
        <v>269</v>
      </c>
      <c r="C13" s="22" t="s">
        <v>268</v>
      </c>
      <c r="D13" s="124" t="s">
        <v>71</v>
      </c>
      <c r="E13" s="124" t="s">
        <v>107</v>
      </c>
      <c r="F13" s="124" t="s">
        <v>108</v>
      </c>
      <c r="G13" s="124" t="s">
        <v>270</v>
      </c>
      <c r="H13" s="124" t="s">
        <v>271</v>
      </c>
      <c r="I13" s="24">
        <v>60000</v>
      </c>
      <c r="J13" s="24"/>
      <c r="K13" s="24"/>
      <c r="L13" s="24"/>
      <c r="M13" s="24"/>
      <c r="N13" s="24"/>
      <c r="O13" s="24"/>
      <c r="P13" s="24"/>
      <c r="Q13" s="24"/>
      <c r="R13" s="24">
        <v>60000</v>
      </c>
      <c r="S13" s="24">
        <v>60000</v>
      </c>
      <c r="T13" s="24"/>
      <c r="U13" s="24"/>
      <c r="V13" s="24"/>
      <c r="W13" s="24"/>
    </row>
    <row r="14" ht="18.75" customHeight="1" spans="1:23">
      <c r="A14" s="124" t="s">
        <v>264</v>
      </c>
      <c r="B14" s="124" t="s">
        <v>269</v>
      </c>
      <c r="C14" s="22" t="s">
        <v>268</v>
      </c>
      <c r="D14" s="124" t="s">
        <v>71</v>
      </c>
      <c r="E14" s="124" t="s">
        <v>107</v>
      </c>
      <c r="F14" s="124" t="s">
        <v>108</v>
      </c>
      <c r="G14" s="124" t="s">
        <v>272</v>
      </c>
      <c r="H14" s="124" t="s">
        <v>273</v>
      </c>
      <c r="I14" s="24">
        <v>143500</v>
      </c>
      <c r="J14" s="24"/>
      <c r="K14" s="24"/>
      <c r="L14" s="24"/>
      <c r="M14" s="24"/>
      <c r="N14" s="24"/>
      <c r="O14" s="24"/>
      <c r="P14" s="24"/>
      <c r="Q14" s="24"/>
      <c r="R14" s="24">
        <v>143500</v>
      </c>
      <c r="S14" s="24">
        <v>143500</v>
      </c>
      <c r="T14" s="24"/>
      <c r="U14" s="24"/>
      <c r="V14" s="24"/>
      <c r="W14" s="24"/>
    </row>
    <row r="15" ht="18.75" customHeight="1" spans="1:23">
      <c r="A15" s="25"/>
      <c r="B15" s="25"/>
      <c r="C15" s="22" t="s">
        <v>274</v>
      </c>
      <c r="D15" s="25"/>
      <c r="E15" s="25"/>
      <c r="F15" s="25"/>
      <c r="G15" s="25"/>
      <c r="H15" s="25"/>
      <c r="I15" s="24">
        <v>25000</v>
      </c>
      <c r="J15" s="24">
        <v>25000</v>
      </c>
      <c r="K15" s="24">
        <v>25000</v>
      </c>
      <c r="L15" s="24"/>
      <c r="M15" s="24"/>
      <c r="N15" s="24"/>
      <c r="O15" s="24"/>
      <c r="P15" s="24"/>
      <c r="Q15" s="24"/>
      <c r="R15" s="24"/>
      <c r="S15" s="24"/>
      <c r="T15" s="24"/>
      <c r="U15" s="24"/>
      <c r="V15" s="24"/>
      <c r="W15" s="24"/>
    </row>
    <row r="16" ht="18.75" customHeight="1" spans="1:23">
      <c r="A16" s="124" t="s">
        <v>275</v>
      </c>
      <c r="B16" s="124" t="s">
        <v>276</v>
      </c>
      <c r="C16" s="22" t="s">
        <v>274</v>
      </c>
      <c r="D16" s="124" t="s">
        <v>71</v>
      </c>
      <c r="E16" s="124" t="s">
        <v>115</v>
      </c>
      <c r="F16" s="124" t="s">
        <v>116</v>
      </c>
      <c r="G16" s="124" t="s">
        <v>277</v>
      </c>
      <c r="H16" s="124" t="s">
        <v>278</v>
      </c>
      <c r="I16" s="24">
        <v>25000</v>
      </c>
      <c r="J16" s="24">
        <v>25000</v>
      </c>
      <c r="K16" s="24">
        <v>25000</v>
      </c>
      <c r="L16" s="24"/>
      <c r="M16" s="24"/>
      <c r="N16" s="24"/>
      <c r="O16" s="24"/>
      <c r="P16" s="24"/>
      <c r="Q16" s="24"/>
      <c r="R16" s="24"/>
      <c r="S16" s="24"/>
      <c r="T16" s="24"/>
      <c r="U16" s="24"/>
      <c r="V16" s="24"/>
      <c r="W16" s="24"/>
    </row>
    <row r="17" ht="18.75" customHeight="1" spans="1:23">
      <c r="A17" s="25"/>
      <c r="B17" s="25"/>
      <c r="C17" s="22" t="s">
        <v>279</v>
      </c>
      <c r="D17" s="25"/>
      <c r="E17" s="25"/>
      <c r="F17" s="25"/>
      <c r="G17" s="25"/>
      <c r="H17" s="25"/>
      <c r="I17" s="24">
        <v>50000</v>
      </c>
      <c r="J17" s="24">
        <v>50000</v>
      </c>
      <c r="K17" s="24">
        <v>50000</v>
      </c>
      <c r="L17" s="24"/>
      <c r="M17" s="24"/>
      <c r="N17" s="24"/>
      <c r="O17" s="24"/>
      <c r="P17" s="24"/>
      <c r="Q17" s="24"/>
      <c r="R17" s="24"/>
      <c r="S17" s="24"/>
      <c r="T17" s="24"/>
      <c r="U17" s="24"/>
      <c r="V17" s="24"/>
      <c r="W17" s="24"/>
    </row>
    <row r="18" ht="18.75" customHeight="1" spans="1:23">
      <c r="A18" s="124" t="s">
        <v>275</v>
      </c>
      <c r="B18" s="124" t="s">
        <v>280</v>
      </c>
      <c r="C18" s="22" t="s">
        <v>279</v>
      </c>
      <c r="D18" s="124" t="s">
        <v>71</v>
      </c>
      <c r="E18" s="124" t="s">
        <v>113</v>
      </c>
      <c r="F18" s="124" t="s">
        <v>114</v>
      </c>
      <c r="G18" s="124" t="s">
        <v>277</v>
      </c>
      <c r="H18" s="124" t="s">
        <v>278</v>
      </c>
      <c r="I18" s="24">
        <v>50000</v>
      </c>
      <c r="J18" s="24">
        <v>50000</v>
      </c>
      <c r="K18" s="24">
        <v>50000</v>
      </c>
      <c r="L18" s="24"/>
      <c r="M18" s="24"/>
      <c r="N18" s="24"/>
      <c r="O18" s="24"/>
      <c r="P18" s="24"/>
      <c r="Q18" s="24"/>
      <c r="R18" s="24"/>
      <c r="S18" s="24"/>
      <c r="T18" s="24"/>
      <c r="U18" s="24"/>
      <c r="V18" s="24"/>
      <c r="W18" s="24"/>
    </row>
    <row r="19" ht="18.75" customHeight="1" spans="1:23">
      <c r="A19" s="25"/>
      <c r="B19" s="25"/>
      <c r="C19" s="22" t="s">
        <v>281</v>
      </c>
      <c r="D19" s="25"/>
      <c r="E19" s="25"/>
      <c r="F19" s="25"/>
      <c r="G19" s="25"/>
      <c r="H19" s="25"/>
      <c r="I19" s="24">
        <v>20000</v>
      </c>
      <c r="J19" s="24"/>
      <c r="K19" s="24"/>
      <c r="L19" s="24"/>
      <c r="M19" s="24"/>
      <c r="N19" s="24">
        <v>20000</v>
      </c>
      <c r="O19" s="24"/>
      <c r="P19" s="24"/>
      <c r="Q19" s="24"/>
      <c r="R19" s="24"/>
      <c r="S19" s="24"/>
      <c r="T19" s="24"/>
      <c r="U19" s="24"/>
      <c r="V19" s="24"/>
      <c r="W19" s="24"/>
    </row>
    <row r="20" ht="18.75" customHeight="1" spans="1:23">
      <c r="A20" s="124" t="s">
        <v>264</v>
      </c>
      <c r="B20" s="124" t="s">
        <v>282</v>
      </c>
      <c r="C20" s="22" t="s">
        <v>281</v>
      </c>
      <c r="D20" s="124" t="s">
        <v>71</v>
      </c>
      <c r="E20" s="124" t="s">
        <v>113</v>
      </c>
      <c r="F20" s="124" t="s">
        <v>114</v>
      </c>
      <c r="G20" s="124" t="s">
        <v>277</v>
      </c>
      <c r="H20" s="124" t="s">
        <v>278</v>
      </c>
      <c r="I20" s="24">
        <v>20000</v>
      </c>
      <c r="J20" s="24"/>
      <c r="K20" s="24"/>
      <c r="L20" s="24"/>
      <c r="M20" s="24"/>
      <c r="N20" s="24">
        <v>20000</v>
      </c>
      <c r="O20" s="24"/>
      <c r="P20" s="24"/>
      <c r="Q20" s="24"/>
      <c r="R20" s="24"/>
      <c r="S20" s="24"/>
      <c r="T20" s="24"/>
      <c r="U20" s="24"/>
      <c r="V20" s="24"/>
      <c r="W20" s="24"/>
    </row>
    <row r="21" ht="18.75" customHeight="1" spans="1:23">
      <c r="A21" s="25"/>
      <c r="B21" s="25"/>
      <c r="C21" s="22" t="s">
        <v>283</v>
      </c>
      <c r="D21" s="25"/>
      <c r="E21" s="25"/>
      <c r="F21" s="25"/>
      <c r="G21" s="25"/>
      <c r="H21" s="25"/>
      <c r="I21" s="24">
        <v>28550</v>
      </c>
      <c r="J21" s="24"/>
      <c r="K21" s="24"/>
      <c r="L21" s="24"/>
      <c r="M21" s="24"/>
      <c r="N21" s="24">
        <v>28550</v>
      </c>
      <c r="O21" s="24"/>
      <c r="P21" s="24"/>
      <c r="Q21" s="24"/>
      <c r="R21" s="24"/>
      <c r="S21" s="24"/>
      <c r="T21" s="24"/>
      <c r="U21" s="24"/>
      <c r="V21" s="24"/>
      <c r="W21" s="24"/>
    </row>
    <row r="22" ht="18.75" customHeight="1" spans="1:23">
      <c r="A22" s="124" t="s">
        <v>264</v>
      </c>
      <c r="B22" s="124" t="s">
        <v>284</v>
      </c>
      <c r="C22" s="22" t="s">
        <v>283</v>
      </c>
      <c r="D22" s="124" t="s">
        <v>71</v>
      </c>
      <c r="E22" s="124" t="s">
        <v>109</v>
      </c>
      <c r="F22" s="124" t="s">
        <v>110</v>
      </c>
      <c r="G22" s="124" t="s">
        <v>277</v>
      </c>
      <c r="H22" s="124" t="s">
        <v>278</v>
      </c>
      <c r="I22" s="24">
        <v>28550</v>
      </c>
      <c r="J22" s="24"/>
      <c r="K22" s="24"/>
      <c r="L22" s="24"/>
      <c r="M22" s="24"/>
      <c r="N22" s="24">
        <v>28550</v>
      </c>
      <c r="O22" s="24"/>
      <c r="P22" s="24"/>
      <c r="Q22" s="24"/>
      <c r="R22" s="24"/>
      <c r="S22" s="24"/>
      <c r="T22" s="24"/>
      <c r="U22" s="24"/>
      <c r="V22" s="24"/>
      <c r="W22" s="24"/>
    </row>
    <row r="23" ht="18.75" customHeight="1" spans="1:23">
      <c r="A23" s="25"/>
      <c r="B23" s="25"/>
      <c r="C23" s="22" t="s">
        <v>285</v>
      </c>
      <c r="D23" s="25"/>
      <c r="E23" s="25"/>
      <c r="F23" s="25"/>
      <c r="G23" s="25"/>
      <c r="H23" s="25"/>
      <c r="I23" s="24">
        <v>30000</v>
      </c>
      <c r="J23" s="24"/>
      <c r="K23" s="24"/>
      <c r="L23" s="24"/>
      <c r="M23" s="24"/>
      <c r="N23" s="24">
        <v>30000</v>
      </c>
      <c r="O23" s="24"/>
      <c r="P23" s="24"/>
      <c r="Q23" s="24"/>
      <c r="R23" s="24"/>
      <c r="S23" s="24"/>
      <c r="T23" s="24"/>
      <c r="U23" s="24"/>
      <c r="V23" s="24"/>
      <c r="W23" s="24"/>
    </row>
    <row r="24" ht="18.75" customHeight="1" spans="1:23">
      <c r="A24" s="124" t="s">
        <v>264</v>
      </c>
      <c r="B24" s="124" t="s">
        <v>284</v>
      </c>
      <c r="C24" s="22" t="s">
        <v>285</v>
      </c>
      <c r="D24" s="124" t="s">
        <v>71</v>
      </c>
      <c r="E24" s="124" t="s">
        <v>109</v>
      </c>
      <c r="F24" s="124" t="s">
        <v>110</v>
      </c>
      <c r="G24" s="124" t="s">
        <v>277</v>
      </c>
      <c r="H24" s="124" t="s">
        <v>278</v>
      </c>
      <c r="I24" s="24">
        <v>30000</v>
      </c>
      <c r="J24" s="24"/>
      <c r="K24" s="24"/>
      <c r="L24" s="24"/>
      <c r="M24" s="24"/>
      <c r="N24" s="24">
        <v>30000</v>
      </c>
      <c r="O24" s="24"/>
      <c r="P24" s="24"/>
      <c r="Q24" s="24"/>
      <c r="R24" s="24"/>
      <c r="S24" s="24"/>
      <c r="T24" s="24"/>
      <c r="U24" s="24"/>
      <c r="V24" s="24"/>
      <c r="W24" s="24"/>
    </row>
    <row r="25" ht="18.75" customHeight="1" spans="1:23">
      <c r="A25" s="25"/>
      <c r="B25" s="25"/>
      <c r="C25" s="22" t="s">
        <v>286</v>
      </c>
      <c r="D25" s="25"/>
      <c r="E25" s="25"/>
      <c r="F25" s="25"/>
      <c r="G25" s="25"/>
      <c r="H25" s="25"/>
      <c r="I25" s="24">
        <v>16300</v>
      </c>
      <c r="J25" s="24"/>
      <c r="K25" s="24"/>
      <c r="L25" s="24"/>
      <c r="M25" s="24"/>
      <c r="N25" s="24">
        <v>16300</v>
      </c>
      <c r="O25" s="24"/>
      <c r="P25" s="24"/>
      <c r="Q25" s="24"/>
      <c r="R25" s="24"/>
      <c r="S25" s="24"/>
      <c r="T25" s="24"/>
      <c r="U25" s="24"/>
      <c r="V25" s="24"/>
      <c r="W25" s="24"/>
    </row>
    <row r="26" ht="18.75" customHeight="1" spans="1:23">
      <c r="A26" s="124" t="s">
        <v>264</v>
      </c>
      <c r="B26" s="124" t="s">
        <v>287</v>
      </c>
      <c r="C26" s="22" t="s">
        <v>286</v>
      </c>
      <c r="D26" s="124" t="s">
        <v>71</v>
      </c>
      <c r="E26" s="124" t="s">
        <v>109</v>
      </c>
      <c r="F26" s="124" t="s">
        <v>110</v>
      </c>
      <c r="G26" s="124" t="s">
        <v>277</v>
      </c>
      <c r="H26" s="124" t="s">
        <v>278</v>
      </c>
      <c r="I26" s="24">
        <v>16300</v>
      </c>
      <c r="J26" s="24"/>
      <c r="K26" s="24"/>
      <c r="L26" s="24"/>
      <c r="M26" s="24"/>
      <c r="N26" s="24">
        <v>16300</v>
      </c>
      <c r="O26" s="24"/>
      <c r="P26" s="24"/>
      <c r="Q26" s="24"/>
      <c r="R26" s="24"/>
      <c r="S26" s="24"/>
      <c r="T26" s="24"/>
      <c r="U26" s="24"/>
      <c r="V26" s="24"/>
      <c r="W26" s="24"/>
    </row>
    <row r="27" ht="18.75" customHeight="1" spans="1:23">
      <c r="A27" s="25"/>
      <c r="B27" s="25"/>
      <c r="C27" s="22" t="s">
        <v>288</v>
      </c>
      <c r="D27" s="25"/>
      <c r="E27" s="25"/>
      <c r="F27" s="25"/>
      <c r="G27" s="25"/>
      <c r="H27" s="25"/>
      <c r="I27" s="24">
        <v>53600</v>
      </c>
      <c r="J27" s="24"/>
      <c r="K27" s="24"/>
      <c r="L27" s="24"/>
      <c r="M27" s="24"/>
      <c r="N27" s="24">
        <v>53600</v>
      </c>
      <c r="O27" s="24"/>
      <c r="P27" s="24"/>
      <c r="Q27" s="24"/>
      <c r="R27" s="24"/>
      <c r="S27" s="24"/>
      <c r="T27" s="24"/>
      <c r="U27" s="24"/>
      <c r="V27" s="24"/>
      <c r="W27" s="24"/>
    </row>
    <row r="28" ht="18.75" customHeight="1" spans="1:23">
      <c r="A28" s="124" t="s">
        <v>264</v>
      </c>
      <c r="B28" s="124" t="s">
        <v>287</v>
      </c>
      <c r="C28" s="22" t="s">
        <v>288</v>
      </c>
      <c r="D28" s="124" t="s">
        <v>71</v>
      </c>
      <c r="E28" s="124" t="s">
        <v>109</v>
      </c>
      <c r="F28" s="124" t="s">
        <v>110</v>
      </c>
      <c r="G28" s="124" t="s">
        <v>277</v>
      </c>
      <c r="H28" s="124" t="s">
        <v>278</v>
      </c>
      <c r="I28" s="24">
        <v>53600</v>
      </c>
      <c r="J28" s="24"/>
      <c r="K28" s="24"/>
      <c r="L28" s="24"/>
      <c r="M28" s="24"/>
      <c r="N28" s="24">
        <v>53600</v>
      </c>
      <c r="O28" s="24"/>
      <c r="P28" s="24"/>
      <c r="Q28" s="24"/>
      <c r="R28" s="24"/>
      <c r="S28" s="24"/>
      <c r="T28" s="24"/>
      <c r="U28" s="24"/>
      <c r="V28" s="24"/>
      <c r="W28" s="24"/>
    </row>
    <row r="29" ht="18.75" customHeight="1" spans="1:23">
      <c r="A29" s="25"/>
      <c r="B29" s="25"/>
      <c r="C29" s="22" t="s">
        <v>289</v>
      </c>
      <c r="D29" s="25"/>
      <c r="E29" s="25"/>
      <c r="F29" s="25"/>
      <c r="G29" s="25"/>
      <c r="H29" s="25"/>
      <c r="I29" s="24">
        <v>5422</v>
      </c>
      <c r="J29" s="24"/>
      <c r="K29" s="24"/>
      <c r="L29" s="24"/>
      <c r="M29" s="24"/>
      <c r="N29" s="24">
        <v>5422</v>
      </c>
      <c r="O29" s="24"/>
      <c r="P29" s="24"/>
      <c r="Q29" s="24"/>
      <c r="R29" s="24"/>
      <c r="S29" s="24"/>
      <c r="T29" s="24"/>
      <c r="U29" s="24"/>
      <c r="V29" s="24"/>
      <c r="W29" s="24"/>
    </row>
    <row r="30" ht="18.75" customHeight="1" spans="1:23">
      <c r="A30" s="124" t="s">
        <v>264</v>
      </c>
      <c r="B30" s="124" t="s">
        <v>290</v>
      </c>
      <c r="C30" s="22" t="s">
        <v>289</v>
      </c>
      <c r="D30" s="124" t="s">
        <v>71</v>
      </c>
      <c r="E30" s="124" t="s">
        <v>109</v>
      </c>
      <c r="F30" s="124" t="s">
        <v>110</v>
      </c>
      <c r="G30" s="124" t="s">
        <v>277</v>
      </c>
      <c r="H30" s="124" t="s">
        <v>278</v>
      </c>
      <c r="I30" s="24">
        <v>5422</v>
      </c>
      <c r="J30" s="24"/>
      <c r="K30" s="24"/>
      <c r="L30" s="24"/>
      <c r="M30" s="24"/>
      <c r="N30" s="24">
        <v>5422</v>
      </c>
      <c r="O30" s="24"/>
      <c r="P30" s="24"/>
      <c r="Q30" s="24"/>
      <c r="R30" s="24"/>
      <c r="S30" s="24"/>
      <c r="T30" s="24"/>
      <c r="U30" s="24"/>
      <c r="V30" s="24"/>
      <c r="W30" s="24"/>
    </row>
    <row r="31" ht="18.75" customHeight="1" spans="1:23">
      <c r="A31" s="25"/>
      <c r="B31" s="25"/>
      <c r="C31" s="22" t="s">
        <v>291</v>
      </c>
      <c r="D31" s="25"/>
      <c r="E31" s="25"/>
      <c r="F31" s="25"/>
      <c r="G31" s="25"/>
      <c r="H31" s="25"/>
      <c r="I31" s="24">
        <v>7300</v>
      </c>
      <c r="J31" s="24"/>
      <c r="K31" s="24"/>
      <c r="L31" s="24"/>
      <c r="M31" s="24"/>
      <c r="N31" s="24">
        <v>7300</v>
      </c>
      <c r="O31" s="24"/>
      <c r="P31" s="24"/>
      <c r="Q31" s="24"/>
      <c r="R31" s="24"/>
      <c r="S31" s="24"/>
      <c r="T31" s="24"/>
      <c r="U31" s="24"/>
      <c r="V31" s="24"/>
      <c r="W31" s="24"/>
    </row>
    <row r="32" ht="18.75" customHeight="1" spans="1:23">
      <c r="A32" s="124" t="s">
        <v>264</v>
      </c>
      <c r="B32" s="124" t="s">
        <v>290</v>
      </c>
      <c r="C32" s="22" t="s">
        <v>291</v>
      </c>
      <c r="D32" s="124" t="s">
        <v>71</v>
      </c>
      <c r="E32" s="124" t="s">
        <v>109</v>
      </c>
      <c r="F32" s="124" t="s">
        <v>110</v>
      </c>
      <c r="G32" s="124" t="s">
        <v>277</v>
      </c>
      <c r="H32" s="124" t="s">
        <v>278</v>
      </c>
      <c r="I32" s="24">
        <v>7300</v>
      </c>
      <c r="J32" s="24"/>
      <c r="K32" s="24"/>
      <c r="L32" s="24"/>
      <c r="M32" s="24"/>
      <c r="N32" s="24">
        <v>7300</v>
      </c>
      <c r="O32" s="24"/>
      <c r="P32" s="24"/>
      <c r="Q32" s="24"/>
      <c r="R32" s="24"/>
      <c r="S32" s="24"/>
      <c r="T32" s="24"/>
      <c r="U32" s="24"/>
      <c r="V32" s="24"/>
      <c r="W32" s="24"/>
    </row>
    <row r="33" ht="18.75" customHeight="1" spans="1:23">
      <c r="A33" s="25"/>
      <c r="B33" s="25"/>
      <c r="C33" s="22" t="s">
        <v>292</v>
      </c>
      <c r="D33" s="25"/>
      <c r="E33" s="25"/>
      <c r="F33" s="25"/>
      <c r="G33" s="25"/>
      <c r="H33" s="25"/>
      <c r="I33" s="24">
        <v>2040.55</v>
      </c>
      <c r="J33" s="24"/>
      <c r="K33" s="24"/>
      <c r="L33" s="24"/>
      <c r="M33" s="24"/>
      <c r="N33" s="24">
        <v>2040.55</v>
      </c>
      <c r="O33" s="24"/>
      <c r="P33" s="24"/>
      <c r="Q33" s="24"/>
      <c r="R33" s="24"/>
      <c r="S33" s="24"/>
      <c r="T33" s="24"/>
      <c r="U33" s="24"/>
      <c r="V33" s="24"/>
      <c r="W33" s="24"/>
    </row>
    <row r="34" ht="18.75" customHeight="1" spans="1:23">
      <c r="A34" s="124" t="s">
        <v>264</v>
      </c>
      <c r="B34" s="124" t="s">
        <v>293</v>
      </c>
      <c r="C34" s="22" t="s">
        <v>292</v>
      </c>
      <c r="D34" s="124" t="s">
        <v>71</v>
      </c>
      <c r="E34" s="124" t="s">
        <v>103</v>
      </c>
      <c r="F34" s="124" t="s">
        <v>104</v>
      </c>
      <c r="G34" s="124" t="s">
        <v>266</v>
      </c>
      <c r="H34" s="124" t="s">
        <v>267</v>
      </c>
      <c r="I34" s="24">
        <v>2040.55</v>
      </c>
      <c r="J34" s="24"/>
      <c r="K34" s="24"/>
      <c r="L34" s="24"/>
      <c r="M34" s="24"/>
      <c r="N34" s="24">
        <v>2040.55</v>
      </c>
      <c r="O34" s="24"/>
      <c r="P34" s="24"/>
      <c r="Q34" s="24"/>
      <c r="R34" s="24"/>
      <c r="S34" s="24"/>
      <c r="T34" s="24"/>
      <c r="U34" s="24"/>
      <c r="V34" s="24"/>
      <c r="W34" s="24"/>
    </row>
    <row r="35" ht="18.75" customHeight="1" spans="1:23">
      <c r="A35" s="25"/>
      <c r="B35" s="25"/>
      <c r="C35" s="22" t="s">
        <v>294</v>
      </c>
      <c r="D35" s="25"/>
      <c r="E35" s="25"/>
      <c r="F35" s="25"/>
      <c r="G35" s="25"/>
      <c r="H35" s="25"/>
      <c r="I35" s="24">
        <v>42500</v>
      </c>
      <c r="J35" s="24">
        <v>42500</v>
      </c>
      <c r="K35" s="24">
        <v>42500</v>
      </c>
      <c r="L35" s="24"/>
      <c r="M35" s="24"/>
      <c r="N35" s="24"/>
      <c r="O35" s="24"/>
      <c r="P35" s="24"/>
      <c r="Q35" s="24"/>
      <c r="R35" s="24"/>
      <c r="S35" s="24"/>
      <c r="T35" s="24"/>
      <c r="U35" s="24"/>
      <c r="V35" s="24"/>
      <c r="W35" s="24"/>
    </row>
    <row r="36" ht="18.75" customHeight="1" spans="1:23">
      <c r="A36" s="124" t="s">
        <v>264</v>
      </c>
      <c r="B36" s="124" t="s">
        <v>295</v>
      </c>
      <c r="C36" s="22" t="s">
        <v>294</v>
      </c>
      <c r="D36" s="124" t="s">
        <v>71</v>
      </c>
      <c r="E36" s="124" t="s">
        <v>109</v>
      </c>
      <c r="F36" s="124" t="s">
        <v>110</v>
      </c>
      <c r="G36" s="124" t="s">
        <v>266</v>
      </c>
      <c r="H36" s="124" t="s">
        <v>267</v>
      </c>
      <c r="I36" s="24">
        <v>30000</v>
      </c>
      <c r="J36" s="24">
        <v>30000</v>
      </c>
      <c r="K36" s="24">
        <v>30000</v>
      </c>
      <c r="L36" s="24"/>
      <c r="M36" s="24"/>
      <c r="N36" s="24"/>
      <c r="O36" s="24"/>
      <c r="P36" s="24"/>
      <c r="Q36" s="24"/>
      <c r="R36" s="24"/>
      <c r="S36" s="24"/>
      <c r="T36" s="24"/>
      <c r="U36" s="24"/>
      <c r="V36" s="24"/>
      <c r="W36" s="24"/>
    </row>
    <row r="37" ht="18.75" customHeight="1" spans="1:23">
      <c r="A37" s="124" t="s">
        <v>264</v>
      </c>
      <c r="B37" s="124" t="s">
        <v>295</v>
      </c>
      <c r="C37" s="22" t="s">
        <v>294</v>
      </c>
      <c r="D37" s="124" t="s">
        <v>71</v>
      </c>
      <c r="E37" s="124" t="s">
        <v>109</v>
      </c>
      <c r="F37" s="124" t="s">
        <v>110</v>
      </c>
      <c r="G37" s="124" t="s">
        <v>296</v>
      </c>
      <c r="H37" s="124" t="s">
        <v>297</v>
      </c>
      <c r="I37" s="24">
        <v>12500</v>
      </c>
      <c r="J37" s="24">
        <v>12500</v>
      </c>
      <c r="K37" s="24">
        <v>12500</v>
      </c>
      <c r="L37" s="24"/>
      <c r="M37" s="24"/>
      <c r="N37" s="24"/>
      <c r="O37" s="24"/>
      <c r="P37" s="24"/>
      <c r="Q37" s="24"/>
      <c r="R37" s="24"/>
      <c r="S37" s="24"/>
      <c r="T37" s="24"/>
      <c r="U37" s="24"/>
      <c r="V37" s="24"/>
      <c r="W37" s="24"/>
    </row>
    <row r="38" ht="18.75" customHeight="1" spans="1:23">
      <c r="A38" s="25"/>
      <c r="B38" s="25"/>
      <c r="C38" s="22" t="s">
        <v>298</v>
      </c>
      <c r="D38" s="25"/>
      <c r="E38" s="25"/>
      <c r="F38" s="25"/>
      <c r="G38" s="25"/>
      <c r="H38" s="25"/>
      <c r="I38" s="24">
        <v>29554</v>
      </c>
      <c r="J38" s="24"/>
      <c r="K38" s="24"/>
      <c r="L38" s="24"/>
      <c r="M38" s="24"/>
      <c r="N38" s="24">
        <v>29554</v>
      </c>
      <c r="O38" s="24"/>
      <c r="P38" s="24"/>
      <c r="Q38" s="24"/>
      <c r="R38" s="24"/>
      <c r="S38" s="24"/>
      <c r="T38" s="24"/>
      <c r="U38" s="24"/>
      <c r="V38" s="24"/>
      <c r="W38" s="24"/>
    </row>
    <row r="39" ht="18.75" customHeight="1" spans="1:23">
      <c r="A39" s="124" t="s">
        <v>264</v>
      </c>
      <c r="B39" s="124" t="s">
        <v>282</v>
      </c>
      <c r="C39" s="22" t="s">
        <v>298</v>
      </c>
      <c r="D39" s="124" t="s">
        <v>71</v>
      </c>
      <c r="E39" s="124" t="s">
        <v>113</v>
      </c>
      <c r="F39" s="124" t="s">
        <v>114</v>
      </c>
      <c r="G39" s="124" t="s">
        <v>277</v>
      </c>
      <c r="H39" s="124" t="s">
        <v>278</v>
      </c>
      <c r="I39" s="24">
        <v>14554</v>
      </c>
      <c r="J39" s="24"/>
      <c r="K39" s="24"/>
      <c r="L39" s="24"/>
      <c r="M39" s="24"/>
      <c r="N39" s="24">
        <v>14554</v>
      </c>
      <c r="O39" s="24"/>
      <c r="P39" s="24"/>
      <c r="Q39" s="24"/>
      <c r="R39" s="24"/>
      <c r="S39" s="24"/>
      <c r="T39" s="24"/>
      <c r="U39" s="24"/>
      <c r="V39" s="24"/>
      <c r="W39" s="24"/>
    </row>
    <row r="40" ht="18.75" customHeight="1" spans="1:23">
      <c r="A40" s="124" t="s">
        <v>264</v>
      </c>
      <c r="B40" s="124" t="s">
        <v>299</v>
      </c>
      <c r="C40" s="22" t="s">
        <v>298</v>
      </c>
      <c r="D40" s="124" t="s">
        <v>71</v>
      </c>
      <c r="E40" s="124" t="s">
        <v>115</v>
      </c>
      <c r="F40" s="124" t="s">
        <v>116</v>
      </c>
      <c r="G40" s="124" t="s">
        <v>266</v>
      </c>
      <c r="H40" s="124" t="s">
        <v>267</v>
      </c>
      <c r="I40" s="24">
        <v>15000</v>
      </c>
      <c r="J40" s="24"/>
      <c r="K40" s="24"/>
      <c r="L40" s="24"/>
      <c r="M40" s="24"/>
      <c r="N40" s="24">
        <v>15000</v>
      </c>
      <c r="O40" s="24"/>
      <c r="P40" s="24"/>
      <c r="Q40" s="24"/>
      <c r="R40" s="24"/>
      <c r="S40" s="24"/>
      <c r="T40" s="24"/>
      <c r="U40" s="24"/>
      <c r="V40" s="24"/>
      <c r="W40" s="24"/>
    </row>
    <row r="41" ht="18.75" customHeight="1" spans="1:23">
      <c r="A41" s="25"/>
      <c r="B41" s="25"/>
      <c r="C41" s="22" t="s">
        <v>300</v>
      </c>
      <c r="D41" s="25"/>
      <c r="E41" s="25"/>
      <c r="F41" s="25"/>
      <c r="G41" s="25"/>
      <c r="H41" s="25"/>
      <c r="I41" s="24">
        <v>1000</v>
      </c>
      <c r="J41" s="24"/>
      <c r="K41" s="24"/>
      <c r="L41" s="24"/>
      <c r="M41" s="24"/>
      <c r="N41" s="24">
        <v>1000</v>
      </c>
      <c r="O41" s="24"/>
      <c r="P41" s="24"/>
      <c r="Q41" s="24"/>
      <c r="R41" s="24"/>
      <c r="S41" s="24"/>
      <c r="T41" s="24"/>
      <c r="U41" s="24"/>
      <c r="V41" s="24"/>
      <c r="W41" s="24"/>
    </row>
    <row r="42" ht="18.75" customHeight="1" spans="1:23">
      <c r="A42" s="124" t="s">
        <v>264</v>
      </c>
      <c r="B42" s="124" t="s">
        <v>301</v>
      </c>
      <c r="C42" s="22" t="s">
        <v>300</v>
      </c>
      <c r="D42" s="124" t="s">
        <v>71</v>
      </c>
      <c r="E42" s="124" t="s">
        <v>115</v>
      </c>
      <c r="F42" s="124" t="s">
        <v>116</v>
      </c>
      <c r="G42" s="124" t="s">
        <v>266</v>
      </c>
      <c r="H42" s="124" t="s">
        <v>267</v>
      </c>
      <c r="I42" s="24">
        <v>1000</v>
      </c>
      <c r="J42" s="24"/>
      <c r="K42" s="24"/>
      <c r="L42" s="24"/>
      <c r="M42" s="24"/>
      <c r="N42" s="24">
        <v>1000</v>
      </c>
      <c r="O42" s="24"/>
      <c r="P42" s="24"/>
      <c r="Q42" s="24"/>
      <c r="R42" s="24"/>
      <c r="S42" s="24"/>
      <c r="T42" s="24"/>
      <c r="U42" s="24"/>
      <c r="V42" s="24"/>
      <c r="W42" s="24"/>
    </row>
    <row r="43" ht="18.75" customHeight="1" spans="1:23">
      <c r="A43" s="25"/>
      <c r="B43" s="25"/>
      <c r="C43" s="22" t="s">
        <v>302</v>
      </c>
      <c r="D43" s="25"/>
      <c r="E43" s="25"/>
      <c r="F43" s="25"/>
      <c r="G43" s="25"/>
      <c r="H43" s="25"/>
      <c r="I43" s="24">
        <v>60000</v>
      </c>
      <c r="J43" s="24"/>
      <c r="K43" s="24"/>
      <c r="L43" s="24"/>
      <c r="M43" s="24"/>
      <c r="N43" s="24"/>
      <c r="O43" s="24"/>
      <c r="P43" s="24"/>
      <c r="Q43" s="24"/>
      <c r="R43" s="24">
        <v>60000</v>
      </c>
      <c r="S43" s="24">
        <v>60000</v>
      </c>
      <c r="T43" s="24"/>
      <c r="U43" s="24"/>
      <c r="V43" s="24"/>
      <c r="W43" s="24"/>
    </row>
    <row r="44" ht="18.75" customHeight="1" spans="1:23">
      <c r="A44" s="124" t="s">
        <v>264</v>
      </c>
      <c r="B44" s="124" t="s">
        <v>303</v>
      </c>
      <c r="C44" s="22" t="s">
        <v>302</v>
      </c>
      <c r="D44" s="124" t="s">
        <v>71</v>
      </c>
      <c r="E44" s="124" t="s">
        <v>107</v>
      </c>
      <c r="F44" s="124" t="s">
        <v>108</v>
      </c>
      <c r="G44" s="124" t="s">
        <v>304</v>
      </c>
      <c r="H44" s="124" t="s">
        <v>305</v>
      </c>
      <c r="I44" s="24">
        <v>60000</v>
      </c>
      <c r="J44" s="24"/>
      <c r="K44" s="24"/>
      <c r="L44" s="24"/>
      <c r="M44" s="24"/>
      <c r="N44" s="24"/>
      <c r="O44" s="24"/>
      <c r="P44" s="24"/>
      <c r="Q44" s="24"/>
      <c r="R44" s="24">
        <v>60000</v>
      </c>
      <c r="S44" s="24">
        <v>60000</v>
      </c>
      <c r="T44" s="24"/>
      <c r="U44" s="24"/>
      <c r="V44" s="24"/>
      <c r="W44" s="24"/>
    </row>
    <row r="45" ht="18.75" customHeight="1" spans="1:23">
      <c r="A45" s="25"/>
      <c r="B45" s="25"/>
      <c r="C45" s="22" t="s">
        <v>306</v>
      </c>
      <c r="D45" s="25"/>
      <c r="E45" s="25"/>
      <c r="F45" s="25"/>
      <c r="G45" s="25"/>
      <c r="H45" s="25"/>
      <c r="I45" s="24">
        <v>5283.3</v>
      </c>
      <c r="J45" s="24"/>
      <c r="K45" s="24"/>
      <c r="L45" s="24"/>
      <c r="M45" s="24"/>
      <c r="N45" s="24">
        <v>5283.3</v>
      </c>
      <c r="O45" s="24"/>
      <c r="P45" s="24"/>
      <c r="Q45" s="24"/>
      <c r="R45" s="24"/>
      <c r="S45" s="24"/>
      <c r="T45" s="24"/>
      <c r="U45" s="24"/>
      <c r="V45" s="24"/>
      <c r="W45" s="24"/>
    </row>
    <row r="46" ht="18.75" customHeight="1" spans="1:23">
      <c r="A46" s="124" t="s">
        <v>264</v>
      </c>
      <c r="B46" s="124" t="s">
        <v>307</v>
      </c>
      <c r="C46" s="22" t="s">
        <v>306</v>
      </c>
      <c r="D46" s="124" t="s">
        <v>71</v>
      </c>
      <c r="E46" s="124" t="s">
        <v>109</v>
      </c>
      <c r="F46" s="124" t="s">
        <v>110</v>
      </c>
      <c r="G46" s="124" t="s">
        <v>277</v>
      </c>
      <c r="H46" s="124" t="s">
        <v>278</v>
      </c>
      <c r="I46" s="24">
        <v>5283.3</v>
      </c>
      <c r="J46" s="24"/>
      <c r="K46" s="24"/>
      <c r="L46" s="24"/>
      <c r="M46" s="24"/>
      <c r="N46" s="24">
        <v>5283.3</v>
      </c>
      <c r="O46" s="24"/>
      <c r="P46" s="24"/>
      <c r="Q46" s="24"/>
      <c r="R46" s="24"/>
      <c r="S46" s="24"/>
      <c r="T46" s="24"/>
      <c r="U46" s="24"/>
      <c r="V46" s="24"/>
      <c r="W46" s="24"/>
    </row>
    <row r="47" ht="18.75" customHeight="1" spans="1:23">
      <c r="A47" s="25"/>
      <c r="B47" s="25"/>
      <c r="C47" s="22" t="s">
        <v>308</v>
      </c>
      <c r="D47" s="25"/>
      <c r="E47" s="25"/>
      <c r="F47" s="25"/>
      <c r="G47" s="25"/>
      <c r="H47" s="25"/>
      <c r="I47" s="24">
        <v>33110</v>
      </c>
      <c r="J47" s="24"/>
      <c r="K47" s="24"/>
      <c r="L47" s="24"/>
      <c r="M47" s="24"/>
      <c r="N47" s="24">
        <v>33110</v>
      </c>
      <c r="O47" s="24"/>
      <c r="P47" s="24"/>
      <c r="Q47" s="24"/>
      <c r="R47" s="24"/>
      <c r="S47" s="24"/>
      <c r="T47" s="24"/>
      <c r="U47" s="24"/>
      <c r="V47" s="24"/>
      <c r="W47" s="24"/>
    </row>
    <row r="48" ht="18.75" customHeight="1" spans="1:23">
      <c r="A48" s="124" t="s">
        <v>264</v>
      </c>
      <c r="B48" s="124" t="s">
        <v>309</v>
      </c>
      <c r="C48" s="22" t="s">
        <v>308</v>
      </c>
      <c r="D48" s="124" t="s">
        <v>71</v>
      </c>
      <c r="E48" s="124" t="s">
        <v>115</v>
      </c>
      <c r="F48" s="124" t="s">
        <v>116</v>
      </c>
      <c r="G48" s="124" t="s">
        <v>277</v>
      </c>
      <c r="H48" s="124" t="s">
        <v>278</v>
      </c>
      <c r="I48" s="24">
        <v>33110</v>
      </c>
      <c r="J48" s="24"/>
      <c r="K48" s="24"/>
      <c r="L48" s="24"/>
      <c r="M48" s="24"/>
      <c r="N48" s="24">
        <v>33110</v>
      </c>
      <c r="O48" s="24"/>
      <c r="P48" s="24"/>
      <c r="Q48" s="24"/>
      <c r="R48" s="24"/>
      <c r="S48" s="24"/>
      <c r="T48" s="24"/>
      <c r="U48" s="24"/>
      <c r="V48" s="24"/>
      <c r="W48" s="24"/>
    </row>
    <row r="49" ht="18.75" customHeight="1" spans="1:23">
      <c r="A49" s="25"/>
      <c r="B49" s="25"/>
      <c r="C49" s="22" t="s">
        <v>310</v>
      </c>
      <c r="D49" s="25"/>
      <c r="E49" s="25"/>
      <c r="F49" s="25"/>
      <c r="G49" s="25"/>
      <c r="H49" s="25"/>
      <c r="I49" s="24">
        <v>7200</v>
      </c>
      <c r="J49" s="24"/>
      <c r="K49" s="24"/>
      <c r="L49" s="24"/>
      <c r="M49" s="24"/>
      <c r="N49" s="24">
        <v>7200</v>
      </c>
      <c r="O49" s="24"/>
      <c r="P49" s="24"/>
      <c r="Q49" s="24"/>
      <c r="R49" s="24"/>
      <c r="S49" s="24"/>
      <c r="T49" s="24"/>
      <c r="U49" s="24"/>
      <c r="V49" s="24"/>
      <c r="W49" s="24"/>
    </row>
    <row r="50" ht="18.75" customHeight="1" spans="1:23">
      <c r="A50" s="124" t="s">
        <v>264</v>
      </c>
      <c r="B50" s="124" t="s">
        <v>311</v>
      </c>
      <c r="C50" s="22" t="s">
        <v>310</v>
      </c>
      <c r="D50" s="124" t="s">
        <v>71</v>
      </c>
      <c r="E50" s="124" t="s">
        <v>109</v>
      </c>
      <c r="F50" s="124" t="s">
        <v>110</v>
      </c>
      <c r="G50" s="124" t="s">
        <v>277</v>
      </c>
      <c r="H50" s="124" t="s">
        <v>278</v>
      </c>
      <c r="I50" s="24">
        <v>7200</v>
      </c>
      <c r="J50" s="24"/>
      <c r="K50" s="24"/>
      <c r="L50" s="24"/>
      <c r="M50" s="24"/>
      <c r="N50" s="24">
        <v>7200</v>
      </c>
      <c r="O50" s="24"/>
      <c r="P50" s="24"/>
      <c r="Q50" s="24"/>
      <c r="R50" s="24"/>
      <c r="S50" s="24"/>
      <c r="T50" s="24"/>
      <c r="U50" s="24"/>
      <c r="V50" s="24"/>
      <c r="W50" s="24"/>
    </row>
    <row r="51" ht="18.75" customHeight="1" spans="1:23">
      <c r="A51" s="25"/>
      <c r="B51" s="25"/>
      <c r="C51" s="22" t="s">
        <v>312</v>
      </c>
      <c r="D51" s="25"/>
      <c r="E51" s="25"/>
      <c r="F51" s="25"/>
      <c r="G51" s="25"/>
      <c r="H51" s="25"/>
      <c r="I51" s="24">
        <v>7300</v>
      </c>
      <c r="J51" s="24"/>
      <c r="K51" s="24"/>
      <c r="L51" s="24"/>
      <c r="M51" s="24"/>
      <c r="N51" s="24">
        <v>7300</v>
      </c>
      <c r="O51" s="24"/>
      <c r="P51" s="24"/>
      <c r="Q51" s="24"/>
      <c r="R51" s="24"/>
      <c r="S51" s="24"/>
      <c r="T51" s="24"/>
      <c r="U51" s="24"/>
      <c r="V51" s="24"/>
      <c r="W51" s="24"/>
    </row>
    <row r="52" ht="18.75" customHeight="1" spans="1:23">
      <c r="A52" s="124" t="s">
        <v>264</v>
      </c>
      <c r="B52" s="124" t="s">
        <v>313</v>
      </c>
      <c r="C52" s="22" t="s">
        <v>312</v>
      </c>
      <c r="D52" s="124" t="s">
        <v>71</v>
      </c>
      <c r="E52" s="124" t="s">
        <v>109</v>
      </c>
      <c r="F52" s="124" t="s">
        <v>110</v>
      </c>
      <c r="G52" s="124" t="s">
        <v>277</v>
      </c>
      <c r="H52" s="124" t="s">
        <v>278</v>
      </c>
      <c r="I52" s="24">
        <v>7300</v>
      </c>
      <c r="J52" s="24"/>
      <c r="K52" s="24"/>
      <c r="L52" s="24"/>
      <c r="M52" s="24"/>
      <c r="N52" s="24">
        <v>7300</v>
      </c>
      <c r="O52" s="24"/>
      <c r="P52" s="24"/>
      <c r="Q52" s="24"/>
      <c r="R52" s="24"/>
      <c r="S52" s="24"/>
      <c r="T52" s="24"/>
      <c r="U52" s="24"/>
      <c r="V52" s="24"/>
      <c r="W52" s="24"/>
    </row>
    <row r="53" ht="18.75" customHeight="1" spans="1:23">
      <c r="A53" s="25"/>
      <c r="B53" s="25"/>
      <c r="C53" s="22" t="s">
        <v>314</v>
      </c>
      <c r="D53" s="25"/>
      <c r="E53" s="25"/>
      <c r="F53" s="25"/>
      <c r="G53" s="25"/>
      <c r="H53" s="25"/>
      <c r="I53" s="24">
        <v>12352.5</v>
      </c>
      <c r="J53" s="24"/>
      <c r="K53" s="24"/>
      <c r="L53" s="24"/>
      <c r="M53" s="24"/>
      <c r="N53" s="24">
        <v>12352.5</v>
      </c>
      <c r="O53" s="24"/>
      <c r="P53" s="24"/>
      <c r="Q53" s="24"/>
      <c r="R53" s="24"/>
      <c r="S53" s="24"/>
      <c r="T53" s="24"/>
      <c r="U53" s="24"/>
      <c r="V53" s="24"/>
      <c r="W53" s="24"/>
    </row>
    <row r="54" ht="18.75" customHeight="1" spans="1:23">
      <c r="A54" s="124" t="s">
        <v>264</v>
      </c>
      <c r="B54" s="124" t="s">
        <v>315</v>
      </c>
      <c r="C54" s="22" t="s">
        <v>314</v>
      </c>
      <c r="D54" s="124" t="s">
        <v>71</v>
      </c>
      <c r="E54" s="124" t="s">
        <v>109</v>
      </c>
      <c r="F54" s="124" t="s">
        <v>110</v>
      </c>
      <c r="G54" s="124" t="s">
        <v>277</v>
      </c>
      <c r="H54" s="124" t="s">
        <v>278</v>
      </c>
      <c r="I54" s="24">
        <v>12352.5</v>
      </c>
      <c r="J54" s="24"/>
      <c r="K54" s="24"/>
      <c r="L54" s="24"/>
      <c r="M54" s="24"/>
      <c r="N54" s="24">
        <v>12352.5</v>
      </c>
      <c r="O54" s="24"/>
      <c r="P54" s="24"/>
      <c r="Q54" s="24"/>
      <c r="R54" s="24"/>
      <c r="S54" s="24"/>
      <c r="T54" s="24"/>
      <c r="U54" s="24"/>
      <c r="V54" s="24"/>
      <c r="W54" s="24"/>
    </row>
    <row r="55" ht="18.75" customHeight="1" spans="1:23">
      <c r="A55" s="25"/>
      <c r="B55" s="25"/>
      <c r="C55" s="22" t="s">
        <v>316</v>
      </c>
      <c r="D55" s="25"/>
      <c r="E55" s="25"/>
      <c r="F55" s="25"/>
      <c r="G55" s="25"/>
      <c r="H55" s="25"/>
      <c r="I55" s="24">
        <v>2000</v>
      </c>
      <c r="J55" s="24"/>
      <c r="K55" s="24"/>
      <c r="L55" s="24"/>
      <c r="M55" s="24"/>
      <c r="N55" s="24">
        <v>2000</v>
      </c>
      <c r="O55" s="24"/>
      <c r="P55" s="24"/>
      <c r="Q55" s="24"/>
      <c r="R55" s="24"/>
      <c r="S55" s="24"/>
      <c r="T55" s="24"/>
      <c r="U55" s="24"/>
      <c r="V55" s="24"/>
      <c r="W55" s="24"/>
    </row>
    <row r="56" ht="18.75" customHeight="1" spans="1:23">
      <c r="A56" s="124" t="s">
        <v>264</v>
      </c>
      <c r="B56" s="124" t="s">
        <v>317</v>
      </c>
      <c r="C56" s="22" t="s">
        <v>316</v>
      </c>
      <c r="D56" s="124" t="s">
        <v>71</v>
      </c>
      <c r="E56" s="124" t="s">
        <v>115</v>
      </c>
      <c r="F56" s="124" t="s">
        <v>116</v>
      </c>
      <c r="G56" s="124" t="s">
        <v>270</v>
      </c>
      <c r="H56" s="124" t="s">
        <v>271</v>
      </c>
      <c r="I56" s="24">
        <v>2000</v>
      </c>
      <c r="J56" s="24"/>
      <c r="K56" s="24"/>
      <c r="L56" s="24"/>
      <c r="M56" s="24"/>
      <c r="N56" s="24">
        <v>2000</v>
      </c>
      <c r="O56" s="24"/>
      <c r="P56" s="24"/>
      <c r="Q56" s="24"/>
      <c r="R56" s="24"/>
      <c r="S56" s="24"/>
      <c r="T56" s="24"/>
      <c r="U56" s="24"/>
      <c r="V56" s="24"/>
      <c r="W56" s="24"/>
    </row>
    <row r="57" ht="18.75" customHeight="1" spans="1:23">
      <c r="A57" s="25"/>
      <c r="B57" s="25"/>
      <c r="C57" s="22" t="s">
        <v>318</v>
      </c>
      <c r="D57" s="25"/>
      <c r="E57" s="25"/>
      <c r="F57" s="25"/>
      <c r="G57" s="25"/>
      <c r="H57" s="25"/>
      <c r="I57" s="24">
        <v>1000</v>
      </c>
      <c r="J57" s="24"/>
      <c r="K57" s="24"/>
      <c r="L57" s="24"/>
      <c r="M57" s="24"/>
      <c r="N57" s="24">
        <v>1000</v>
      </c>
      <c r="O57" s="24"/>
      <c r="P57" s="24"/>
      <c r="Q57" s="24"/>
      <c r="R57" s="24"/>
      <c r="S57" s="24"/>
      <c r="T57" s="24"/>
      <c r="U57" s="24"/>
      <c r="V57" s="24"/>
      <c r="W57" s="24"/>
    </row>
    <row r="58" ht="18.75" customHeight="1" spans="1:23">
      <c r="A58" s="124" t="s">
        <v>264</v>
      </c>
      <c r="B58" s="124" t="s">
        <v>317</v>
      </c>
      <c r="C58" s="22" t="s">
        <v>318</v>
      </c>
      <c r="D58" s="124" t="s">
        <v>71</v>
      </c>
      <c r="E58" s="124" t="s">
        <v>115</v>
      </c>
      <c r="F58" s="124" t="s">
        <v>116</v>
      </c>
      <c r="G58" s="124" t="s">
        <v>270</v>
      </c>
      <c r="H58" s="124" t="s">
        <v>271</v>
      </c>
      <c r="I58" s="24">
        <v>1000</v>
      </c>
      <c r="J58" s="24"/>
      <c r="K58" s="24"/>
      <c r="L58" s="24"/>
      <c r="M58" s="24"/>
      <c r="N58" s="24">
        <v>1000</v>
      </c>
      <c r="O58" s="24"/>
      <c r="P58" s="24"/>
      <c r="Q58" s="24"/>
      <c r="R58" s="24"/>
      <c r="S58" s="24"/>
      <c r="T58" s="24"/>
      <c r="U58" s="24"/>
      <c r="V58" s="24"/>
      <c r="W58" s="24"/>
    </row>
    <row r="59" ht="18.75" customHeight="1" spans="1:23">
      <c r="A59" s="25"/>
      <c r="B59" s="25"/>
      <c r="C59" s="22" t="s">
        <v>319</v>
      </c>
      <c r="D59" s="25"/>
      <c r="E59" s="25"/>
      <c r="F59" s="25"/>
      <c r="G59" s="25"/>
      <c r="H59" s="25"/>
      <c r="I59" s="24">
        <v>30000</v>
      </c>
      <c r="J59" s="24">
        <v>30000</v>
      </c>
      <c r="K59" s="24">
        <v>30000</v>
      </c>
      <c r="L59" s="24"/>
      <c r="M59" s="24"/>
      <c r="N59" s="24"/>
      <c r="O59" s="24"/>
      <c r="P59" s="24"/>
      <c r="Q59" s="24"/>
      <c r="R59" s="24"/>
      <c r="S59" s="24"/>
      <c r="T59" s="24"/>
      <c r="U59" s="24"/>
      <c r="V59" s="24"/>
      <c r="W59" s="24"/>
    </row>
    <row r="60" ht="18.75" customHeight="1" spans="1:23">
      <c r="A60" s="124" t="s">
        <v>264</v>
      </c>
      <c r="B60" s="124" t="s">
        <v>320</v>
      </c>
      <c r="C60" s="22" t="s">
        <v>319</v>
      </c>
      <c r="D60" s="124" t="s">
        <v>71</v>
      </c>
      <c r="E60" s="124" t="s">
        <v>127</v>
      </c>
      <c r="F60" s="124" t="s">
        <v>128</v>
      </c>
      <c r="G60" s="124" t="s">
        <v>270</v>
      </c>
      <c r="H60" s="124" t="s">
        <v>271</v>
      </c>
      <c r="I60" s="24">
        <v>1125</v>
      </c>
      <c r="J60" s="24">
        <v>1125</v>
      </c>
      <c r="K60" s="24">
        <v>1125</v>
      </c>
      <c r="L60" s="24"/>
      <c r="M60" s="24"/>
      <c r="N60" s="24"/>
      <c r="O60" s="24"/>
      <c r="P60" s="24"/>
      <c r="Q60" s="24"/>
      <c r="R60" s="24"/>
      <c r="S60" s="24"/>
      <c r="T60" s="24"/>
      <c r="U60" s="24"/>
      <c r="V60" s="24"/>
      <c r="W60" s="24"/>
    </row>
    <row r="61" ht="18.75" customHeight="1" spans="1:23">
      <c r="A61" s="124" t="s">
        <v>264</v>
      </c>
      <c r="B61" s="124" t="s">
        <v>320</v>
      </c>
      <c r="C61" s="22" t="s">
        <v>319</v>
      </c>
      <c r="D61" s="124" t="s">
        <v>71</v>
      </c>
      <c r="E61" s="124" t="s">
        <v>127</v>
      </c>
      <c r="F61" s="124" t="s">
        <v>128</v>
      </c>
      <c r="G61" s="124" t="s">
        <v>321</v>
      </c>
      <c r="H61" s="124" t="s">
        <v>322</v>
      </c>
      <c r="I61" s="24">
        <v>28875</v>
      </c>
      <c r="J61" s="24">
        <v>28875</v>
      </c>
      <c r="K61" s="24">
        <v>28875</v>
      </c>
      <c r="L61" s="24"/>
      <c r="M61" s="24"/>
      <c r="N61" s="24"/>
      <c r="O61" s="24"/>
      <c r="P61" s="24"/>
      <c r="Q61" s="24"/>
      <c r="R61" s="24"/>
      <c r="S61" s="24"/>
      <c r="T61" s="24"/>
      <c r="U61" s="24"/>
      <c r="V61" s="24"/>
      <c r="W61" s="24"/>
    </row>
    <row r="62" ht="18.75" customHeight="1" spans="1:23">
      <c r="A62" s="35" t="s">
        <v>135</v>
      </c>
      <c r="B62" s="36"/>
      <c r="C62" s="36"/>
      <c r="D62" s="36"/>
      <c r="E62" s="36"/>
      <c r="F62" s="36"/>
      <c r="G62" s="36"/>
      <c r="H62" s="37"/>
      <c r="I62" s="24">
        <v>673432.35</v>
      </c>
      <c r="J62" s="24">
        <v>147500</v>
      </c>
      <c r="K62" s="24">
        <v>147500</v>
      </c>
      <c r="L62" s="24"/>
      <c r="M62" s="24"/>
      <c r="N62" s="24">
        <v>262432.35</v>
      </c>
      <c r="O62" s="24"/>
      <c r="P62" s="24"/>
      <c r="Q62" s="24"/>
      <c r="R62" s="24">
        <v>263500</v>
      </c>
      <c r="S62" s="24">
        <v>263500</v>
      </c>
      <c r="T62" s="24"/>
      <c r="U62" s="24"/>
      <c r="V62" s="24"/>
      <c r="W62" s="24"/>
    </row>
  </sheetData>
  <mergeCells count="28">
    <mergeCell ref="A3:W3"/>
    <mergeCell ref="A4:H4"/>
    <mergeCell ref="J5:M5"/>
    <mergeCell ref="N5:P5"/>
    <mergeCell ref="R5:W5"/>
    <mergeCell ref="A62:H62"/>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35"/>
  <sheetViews>
    <sheetView showZeros="0" workbookViewId="0">
      <pane ySplit="1" topLeftCell="A12" activePane="bottomLeft" state="frozen"/>
      <selection/>
      <selection pane="bottomLeft" activeCell="A1" sqref="A1"/>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customHeight="1" spans="1:10">
      <c r="A1" s="1"/>
      <c r="B1" s="1"/>
      <c r="C1" s="1"/>
      <c r="D1" s="1"/>
      <c r="E1" s="1"/>
      <c r="F1" s="1"/>
      <c r="G1" s="1"/>
      <c r="H1" s="1"/>
      <c r="I1" s="1"/>
      <c r="J1" s="1"/>
    </row>
    <row r="2" ht="15" customHeight="1" spans="10:10">
      <c r="J2" s="91" t="s">
        <v>323</v>
      </c>
    </row>
    <row r="3" ht="36.75" customHeight="1" spans="1:10">
      <c r="A3" s="6" t="str">
        <f>"2025"&amp;"年部门项目支出绩效目标表"</f>
        <v>2025年部门项目支出绩效目标表</v>
      </c>
      <c r="B3" s="7"/>
      <c r="C3" s="7"/>
      <c r="D3" s="7"/>
      <c r="E3" s="7"/>
      <c r="F3" s="56"/>
      <c r="G3" s="7"/>
      <c r="H3" s="56"/>
      <c r="I3" s="56"/>
      <c r="J3" s="7"/>
    </row>
    <row r="4" ht="18.75" customHeight="1" spans="1:8">
      <c r="A4" s="8" t="str">
        <f>"单位名称："&amp;"双江拉祜族佤族布朗族傣族自治县忙糯乡卫生院"</f>
        <v>单位名称：双江拉祜族佤族布朗族傣族自治县忙糯乡卫生院</v>
      </c>
      <c r="B4" s="4"/>
      <c r="C4" s="4"/>
      <c r="D4" s="4"/>
      <c r="E4" s="4"/>
      <c r="F4" s="38"/>
      <c r="G4" s="4"/>
      <c r="H4" s="38"/>
    </row>
    <row r="5" ht="18.75" customHeight="1" spans="1:10">
      <c r="A5" s="48" t="s">
        <v>324</v>
      </c>
      <c r="B5" s="48" t="s">
        <v>325</v>
      </c>
      <c r="C5" s="48" t="s">
        <v>326</v>
      </c>
      <c r="D5" s="48" t="s">
        <v>327</v>
      </c>
      <c r="E5" s="48" t="s">
        <v>328</v>
      </c>
      <c r="F5" s="57" t="s">
        <v>329</v>
      </c>
      <c r="G5" s="48" t="s">
        <v>330</v>
      </c>
      <c r="H5" s="57" t="s">
        <v>331</v>
      </c>
      <c r="I5" s="57" t="s">
        <v>332</v>
      </c>
      <c r="J5" s="48" t="s">
        <v>333</v>
      </c>
    </row>
    <row r="6" ht="18.75" customHeight="1" spans="1:10">
      <c r="A6" s="121">
        <v>1</v>
      </c>
      <c r="B6" s="121">
        <v>2</v>
      </c>
      <c r="C6" s="121">
        <v>3</v>
      </c>
      <c r="D6" s="121">
        <v>4</v>
      </c>
      <c r="E6" s="121">
        <v>5</v>
      </c>
      <c r="F6" s="121">
        <v>6</v>
      </c>
      <c r="G6" s="121">
        <v>7</v>
      </c>
      <c r="H6" s="121">
        <v>8</v>
      </c>
      <c r="I6" s="121">
        <v>9</v>
      </c>
      <c r="J6" s="121">
        <v>10</v>
      </c>
    </row>
    <row r="7" ht="18.75" customHeight="1" spans="1:10">
      <c r="A7" s="34" t="s">
        <v>71</v>
      </c>
      <c r="B7" s="58"/>
      <c r="C7" s="58"/>
      <c r="D7" s="58"/>
      <c r="E7" s="59"/>
      <c r="F7" s="60"/>
      <c r="G7" s="59"/>
      <c r="H7" s="60"/>
      <c r="I7" s="60"/>
      <c r="J7" s="59"/>
    </row>
    <row r="8" ht="18.75" customHeight="1" spans="1:10">
      <c r="A8" s="234" t="s">
        <v>302</v>
      </c>
      <c r="B8" s="22" t="s">
        <v>334</v>
      </c>
      <c r="C8" s="22" t="s">
        <v>335</v>
      </c>
      <c r="D8" s="22" t="s">
        <v>336</v>
      </c>
      <c r="E8" s="34" t="s">
        <v>337</v>
      </c>
      <c r="F8" s="22" t="s">
        <v>338</v>
      </c>
      <c r="G8" s="34" t="s">
        <v>339</v>
      </c>
      <c r="H8" s="22" t="s">
        <v>340</v>
      </c>
      <c r="I8" s="22" t="s">
        <v>341</v>
      </c>
      <c r="J8" s="34" t="s">
        <v>342</v>
      </c>
    </row>
    <row r="9" ht="18.75" customHeight="1" spans="1:10">
      <c r="A9" s="234" t="s">
        <v>302</v>
      </c>
      <c r="B9" s="22" t="s">
        <v>334</v>
      </c>
      <c r="C9" s="22" t="s">
        <v>335</v>
      </c>
      <c r="D9" s="22" t="s">
        <v>343</v>
      </c>
      <c r="E9" s="34" t="s">
        <v>344</v>
      </c>
      <c r="F9" s="22" t="s">
        <v>345</v>
      </c>
      <c r="G9" s="34" t="s">
        <v>346</v>
      </c>
      <c r="H9" s="22" t="s">
        <v>347</v>
      </c>
      <c r="I9" s="22" t="s">
        <v>348</v>
      </c>
      <c r="J9" s="34" t="s">
        <v>349</v>
      </c>
    </row>
    <row r="10" ht="18.75" customHeight="1" spans="1:10">
      <c r="A10" s="234" t="s">
        <v>302</v>
      </c>
      <c r="B10" s="22" t="s">
        <v>334</v>
      </c>
      <c r="C10" s="22" t="s">
        <v>350</v>
      </c>
      <c r="D10" s="22" t="s">
        <v>351</v>
      </c>
      <c r="E10" s="34" t="s">
        <v>352</v>
      </c>
      <c r="F10" s="22" t="s">
        <v>353</v>
      </c>
      <c r="G10" s="34" t="s">
        <v>354</v>
      </c>
      <c r="H10" s="22" t="s">
        <v>347</v>
      </c>
      <c r="I10" s="22" t="s">
        <v>348</v>
      </c>
      <c r="J10" s="34" t="s">
        <v>355</v>
      </c>
    </row>
    <row r="11" ht="18.75" customHeight="1" spans="1:10">
      <c r="A11" s="234" t="s">
        <v>302</v>
      </c>
      <c r="B11" s="22" t="s">
        <v>334</v>
      </c>
      <c r="C11" s="22" t="s">
        <v>356</v>
      </c>
      <c r="D11" s="22" t="s">
        <v>357</v>
      </c>
      <c r="E11" s="34" t="s">
        <v>358</v>
      </c>
      <c r="F11" s="22" t="s">
        <v>353</v>
      </c>
      <c r="G11" s="34" t="s">
        <v>359</v>
      </c>
      <c r="H11" s="22" t="s">
        <v>360</v>
      </c>
      <c r="I11" s="22" t="s">
        <v>348</v>
      </c>
      <c r="J11" s="34" t="s">
        <v>361</v>
      </c>
    </row>
    <row r="12" ht="18.75" customHeight="1" spans="1:10">
      <c r="A12" s="234" t="s">
        <v>279</v>
      </c>
      <c r="B12" s="22" t="s">
        <v>362</v>
      </c>
      <c r="C12" s="22" t="s">
        <v>335</v>
      </c>
      <c r="D12" s="22" t="s">
        <v>336</v>
      </c>
      <c r="E12" s="34" t="s">
        <v>363</v>
      </c>
      <c r="F12" s="22" t="s">
        <v>353</v>
      </c>
      <c r="G12" s="34" t="s">
        <v>364</v>
      </c>
      <c r="H12" s="22" t="s">
        <v>360</v>
      </c>
      <c r="I12" s="22" t="s">
        <v>341</v>
      </c>
      <c r="J12" s="34" t="s">
        <v>365</v>
      </c>
    </row>
    <row r="13" ht="18.75" customHeight="1" spans="1:10">
      <c r="A13" s="234" t="s">
        <v>279</v>
      </c>
      <c r="B13" s="22" t="s">
        <v>362</v>
      </c>
      <c r="C13" s="22" t="s">
        <v>335</v>
      </c>
      <c r="D13" s="22" t="s">
        <v>366</v>
      </c>
      <c r="E13" s="34" t="s">
        <v>367</v>
      </c>
      <c r="F13" s="22" t="s">
        <v>345</v>
      </c>
      <c r="G13" s="34" t="s">
        <v>368</v>
      </c>
      <c r="H13" s="22" t="s">
        <v>360</v>
      </c>
      <c r="I13" s="22" t="s">
        <v>348</v>
      </c>
      <c r="J13" s="34" t="s">
        <v>369</v>
      </c>
    </row>
    <row r="14" ht="18.75" customHeight="1" spans="1:10">
      <c r="A14" s="234" t="s">
        <v>279</v>
      </c>
      <c r="B14" s="22" t="s">
        <v>362</v>
      </c>
      <c r="C14" s="22" t="s">
        <v>350</v>
      </c>
      <c r="D14" s="22" t="s">
        <v>370</v>
      </c>
      <c r="E14" s="34" t="s">
        <v>371</v>
      </c>
      <c r="F14" s="22" t="s">
        <v>353</v>
      </c>
      <c r="G14" s="34" t="s">
        <v>178</v>
      </c>
      <c r="H14" s="22" t="s">
        <v>347</v>
      </c>
      <c r="I14" s="22" t="s">
        <v>341</v>
      </c>
      <c r="J14" s="34" t="s">
        <v>371</v>
      </c>
    </row>
    <row r="15" ht="18.75" customHeight="1" spans="1:10">
      <c r="A15" s="234" t="s">
        <v>279</v>
      </c>
      <c r="B15" s="22" t="s">
        <v>362</v>
      </c>
      <c r="C15" s="22" t="s">
        <v>350</v>
      </c>
      <c r="D15" s="22" t="s">
        <v>370</v>
      </c>
      <c r="E15" s="34" t="s">
        <v>372</v>
      </c>
      <c r="F15" s="22" t="s">
        <v>345</v>
      </c>
      <c r="G15" s="34" t="s">
        <v>373</v>
      </c>
      <c r="H15" s="22" t="s">
        <v>374</v>
      </c>
      <c r="I15" s="22" t="s">
        <v>348</v>
      </c>
      <c r="J15" s="34" t="s">
        <v>372</v>
      </c>
    </row>
    <row r="16" ht="18.75" customHeight="1" spans="1:10">
      <c r="A16" s="234" t="s">
        <v>279</v>
      </c>
      <c r="B16" s="22" t="s">
        <v>362</v>
      </c>
      <c r="C16" s="22" t="s">
        <v>356</v>
      </c>
      <c r="D16" s="22" t="s">
        <v>357</v>
      </c>
      <c r="E16" s="34" t="s">
        <v>357</v>
      </c>
      <c r="F16" s="22" t="s">
        <v>345</v>
      </c>
      <c r="G16" s="34" t="s">
        <v>364</v>
      </c>
      <c r="H16" s="22" t="s">
        <v>360</v>
      </c>
      <c r="I16" s="22" t="s">
        <v>348</v>
      </c>
      <c r="J16" s="34" t="s">
        <v>357</v>
      </c>
    </row>
    <row r="17" ht="18.75" customHeight="1" spans="1:10">
      <c r="A17" s="234" t="s">
        <v>268</v>
      </c>
      <c r="B17" s="22" t="s">
        <v>375</v>
      </c>
      <c r="C17" s="22" t="s">
        <v>335</v>
      </c>
      <c r="D17" s="22" t="s">
        <v>343</v>
      </c>
      <c r="E17" s="34" t="s">
        <v>344</v>
      </c>
      <c r="F17" s="22" t="s">
        <v>345</v>
      </c>
      <c r="G17" s="34" t="s">
        <v>344</v>
      </c>
      <c r="H17" s="22" t="s">
        <v>360</v>
      </c>
      <c r="I17" s="22" t="s">
        <v>341</v>
      </c>
      <c r="J17" s="34" t="s">
        <v>344</v>
      </c>
    </row>
    <row r="18" ht="18.75" customHeight="1" spans="1:10">
      <c r="A18" s="234" t="s">
        <v>268</v>
      </c>
      <c r="B18" s="22" t="s">
        <v>375</v>
      </c>
      <c r="C18" s="22" t="s">
        <v>335</v>
      </c>
      <c r="D18" s="22" t="s">
        <v>366</v>
      </c>
      <c r="E18" s="34" t="s">
        <v>376</v>
      </c>
      <c r="F18" s="22" t="s">
        <v>345</v>
      </c>
      <c r="G18" s="34" t="s">
        <v>376</v>
      </c>
      <c r="H18" s="22" t="s">
        <v>360</v>
      </c>
      <c r="I18" s="22" t="s">
        <v>341</v>
      </c>
      <c r="J18" s="34" t="s">
        <v>377</v>
      </c>
    </row>
    <row r="19" ht="18.75" customHeight="1" spans="1:10">
      <c r="A19" s="234" t="s">
        <v>268</v>
      </c>
      <c r="B19" s="22" t="s">
        <v>375</v>
      </c>
      <c r="C19" s="22" t="s">
        <v>350</v>
      </c>
      <c r="D19" s="22" t="s">
        <v>370</v>
      </c>
      <c r="E19" s="34" t="s">
        <v>378</v>
      </c>
      <c r="F19" s="22" t="s">
        <v>345</v>
      </c>
      <c r="G19" s="34" t="s">
        <v>379</v>
      </c>
      <c r="H19" s="22" t="s">
        <v>360</v>
      </c>
      <c r="I19" s="22" t="s">
        <v>341</v>
      </c>
      <c r="J19" s="34" t="s">
        <v>378</v>
      </c>
    </row>
    <row r="20" ht="18.75" customHeight="1" spans="1:10">
      <c r="A20" s="234" t="s">
        <v>268</v>
      </c>
      <c r="B20" s="22" t="s">
        <v>375</v>
      </c>
      <c r="C20" s="22" t="s">
        <v>356</v>
      </c>
      <c r="D20" s="22" t="s">
        <v>357</v>
      </c>
      <c r="E20" s="34" t="s">
        <v>380</v>
      </c>
      <c r="F20" s="22" t="s">
        <v>353</v>
      </c>
      <c r="G20" s="34" t="s">
        <v>381</v>
      </c>
      <c r="H20" s="22" t="s">
        <v>360</v>
      </c>
      <c r="I20" s="22" t="s">
        <v>348</v>
      </c>
      <c r="J20" s="34" t="s">
        <v>382</v>
      </c>
    </row>
    <row r="21" ht="18.75" customHeight="1" spans="1:10">
      <c r="A21" s="234" t="s">
        <v>294</v>
      </c>
      <c r="B21" s="22" t="s">
        <v>383</v>
      </c>
      <c r="C21" s="22" t="s">
        <v>335</v>
      </c>
      <c r="D21" s="22" t="s">
        <v>336</v>
      </c>
      <c r="E21" s="34" t="s">
        <v>384</v>
      </c>
      <c r="F21" s="22" t="s">
        <v>353</v>
      </c>
      <c r="G21" s="34" t="s">
        <v>385</v>
      </c>
      <c r="H21" s="22" t="s">
        <v>360</v>
      </c>
      <c r="I21" s="22" t="s">
        <v>341</v>
      </c>
      <c r="J21" s="34" t="s">
        <v>386</v>
      </c>
    </row>
    <row r="22" ht="18.75" customHeight="1" spans="1:10">
      <c r="A22" s="234" t="s">
        <v>294</v>
      </c>
      <c r="B22" s="22" t="s">
        <v>383</v>
      </c>
      <c r="C22" s="22" t="s">
        <v>335</v>
      </c>
      <c r="D22" s="22" t="s">
        <v>336</v>
      </c>
      <c r="E22" s="34" t="s">
        <v>387</v>
      </c>
      <c r="F22" s="22" t="s">
        <v>353</v>
      </c>
      <c r="G22" s="34" t="s">
        <v>359</v>
      </c>
      <c r="H22" s="22" t="s">
        <v>360</v>
      </c>
      <c r="I22" s="22" t="s">
        <v>341</v>
      </c>
      <c r="J22" s="34" t="s">
        <v>388</v>
      </c>
    </row>
    <row r="23" ht="18.75" customHeight="1" spans="1:10">
      <c r="A23" s="234" t="s">
        <v>294</v>
      </c>
      <c r="B23" s="22" t="s">
        <v>383</v>
      </c>
      <c r="C23" s="22" t="s">
        <v>350</v>
      </c>
      <c r="D23" s="22" t="s">
        <v>370</v>
      </c>
      <c r="E23" s="34" t="s">
        <v>389</v>
      </c>
      <c r="F23" s="22" t="s">
        <v>353</v>
      </c>
      <c r="G23" s="34" t="s">
        <v>359</v>
      </c>
      <c r="H23" s="22" t="s">
        <v>360</v>
      </c>
      <c r="I23" s="22" t="s">
        <v>341</v>
      </c>
      <c r="J23" s="34" t="s">
        <v>390</v>
      </c>
    </row>
    <row r="24" ht="18.75" customHeight="1" spans="1:10">
      <c r="A24" s="234" t="s">
        <v>294</v>
      </c>
      <c r="B24" s="22" t="s">
        <v>383</v>
      </c>
      <c r="C24" s="22" t="s">
        <v>350</v>
      </c>
      <c r="D24" s="22" t="s">
        <v>370</v>
      </c>
      <c r="E24" s="34" t="s">
        <v>391</v>
      </c>
      <c r="F24" s="22" t="s">
        <v>353</v>
      </c>
      <c r="G24" s="34" t="s">
        <v>364</v>
      </c>
      <c r="H24" s="22" t="s">
        <v>360</v>
      </c>
      <c r="I24" s="22" t="s">
        <v>341</v>
      </c>
      <c r="J24" s="34" t="s">
        <v>392</v>
      </c>
    </row>
    <row r="25" ht="18.75" customHeight="1" spans="1:10">
      <c r="A25" s="234" t="s">
        <v>294</v>
      </c>
      <c r="B25" s="22" t="s">
        <v>383</v>
      </c>
      <c r="C25" s="22" t="s">
        <v>356</v>
      </c>
      <c r="D25" s="22" t="s">
        <v>357</v>
      </c>
      <c r="E25" s="34" t="s">
        <v>393</v>
      </c>
      <c r="F25" s="22" t="s">
        <v>345</v>
      </c>
      <c r="G25" s="34" t="s">
        <v>394</v>
      </c>
      <c r="H25" s="22" t="s">
        <v>360</v>
      </c>
      <c r="I25" s="22" t="s">
        <v>348</v>
      </c>
      <c r="J25" s="34" t="s">
        <v>393</v>
      </c>
    </row>
    <row r="26" ht="18.75" customHeight="1" spans="1:10">
      <c r="A26" s="234" t="s">
        <v>274</v>
      </c>
      <c r="B26" s="22" t="s">
        <v>395</v>
      </c>
      <c r="C26" s="22" t="s">
        <v>335</v>
      </c>
      <c r="D26" s="22" t="s">
        <v>336</v>
      </c>
      <c r="E26" s="34" t="s">
        <v>396</v>
      </c>
      <c r="F26" s="22" t="s">
        <v>353</v>
      </c>
      <c r="G26" s="34" t="s">
        <v>359</v>
      </c>
      <c r="H26" s="22" t="s">
        <v>360</v>
      </c>
      <c r="I26" s="22" t="s">
        <v>341</v>
      </c>
      <c r="J26" s="34" t="s">
        <v>396</v>
      </c>
    </row>
    <row r="27" ht="18.75" customHeight="1" spans="1:10">
      <c r="A27" s="234" t="s">
        <v>274</v>
      </c>
      <c r="B27" s="22" t="s">
        <v>395</v>
      </c>
      <c r="C27" s="22" t="s">
        <v>335</v>
      </c>
      <c r="D27" s="22" t="s">
        <v>336</v>
      </c>
      <c r="E27" s="34" t="s">
        <v>397</v>
      </c>
      <c r="F27" s="22" t="s">
        <v>353</v>
      </c>
      <c r="G27" s="34" t="s">
        <v>359</v>
      </c>
      <c r="H27" s="22" t="s">
        <v>360</v>
      </c>
      <c r="I27" s="22" t="s">
        <v>341</v>
      </c>
      <c r="J27" s="34" t="s">
        <v>397</v>
      </c>
    </row>
    <row r="28" ht="18.75" customHeight="1" spans="1:10">
      <c r="A28" s="234" t="s">
        <v>274</v>
      </c>
      <c r="B28" s="22" t="s">
        <v>395</v>
      </c>
      <c r="C28" s="22" t="s">
        <v>350</v>
      </c>
      <c r="D28" s="22" t="s">
        <v>370</v>
      </c>
      <c r="E28" s="34" t="s">
        <v>398</v>
      </c>
      <c r="F28" s="22" t="s">
        <v>353</v>
      </c>
      <c r="G28" s="34" t="s">
        <v>359</v>
      </c>
      <c r="H28" s="22" t="s">
        <v>360</v>
      </c>
      <c r="I28" s="22" t="s">
        <v>341</v>
      </c>
      <c r="J28" s="34" t="s">
        <v>398</v>
      </c>
    </row>
    <row r="29" ht="18.75" customHeight="1" spans="1:10">
      <c r="A29" s="234" t="s">
        <v>274</v>
      </c>
      <c r="B29" s="22" t="s">
        <v>395</v>
      </c>
      <c r="C29" s="22" t="s">
        <v>350</v>
      </c>
      <c r="D29" s="22" t="s">
        <v>370</v>
      </c>
      <c r="E29" s="34" t="s">
        <v>399</v>
      </c>
      <c r="F29" s="22" t="s">
        <v>353</v>
      </c>
      <c r="G29" s="34" t="s">
        <v>359</v>
      </c>
      <c r="H29" s="22" t="s">
        <v>360</v>
      </c>
      <c r="I29" s="22" t="s">
        <v>341</v>
      </c>
      <c r="J29" s="34" t="s">
        <v>399</v>
      </c>
    </row>
    <row r="30" ht="18.75" customHeight="1" spans="1:10">
      <c r="A30" s="234" t="s">
        <v>274</v>
      </c>
      <c r="B30" s="22" t="s">
        <v>395</v>
      </c>
      <c r="C30" s="22" t="s">
        <v>356</v>
      </c>
      <c r="D30" s="22" t="s">
        <v>357</v>
      </c>
      <c r="E30" s="34" t="s">
        <v>357</v>
      </c>
      <c r="F30" s="22" t="s">
        <v>345</v>
      </c>
      <c r="G30" s="34" t="s">
        <v>359</v>
      </c>
      <c r="H30" s="22" t="s">
        <v>360</v>
      </c>
      <c r="I30" s="22" t="s">
        <v>348</v>
      </c>
      <c r="J30" s="34" t="s">
        <v>357</v>
      </c>
    </row>
    <row r="31" ht="18.75" customHeight="1" spans="1:10">
      <c r="A31" s="234" t="s">
        <v>319</v>
      </c>
      <c r="B31" s="22" t="s">
        <v>400</v>
      </c>
      <c r="C31" s="22" t="s">
        <v>335</v>
      </c>
      <c r="D31" s="22" t="s">
        <v>336</v>
      </c>
      <c r="E31" s="34" t="s">
        <v>401</v>
      </c>
      <c r="F31" s="22" t="s">
        <v>353</v>
      </c>
      <c r="G31" s="34" t="s">
        <v>368</v>
      </c>
      <c r="H31" s="22" t="s">
        <v>360</v>
      </c>
      <c r="I31" s="22" t="s">
        <v>341</v>
      </c>
      <c r="J31" s="34" t="s">
        <v>402</v>
      </c>
    </row>
    <row r="32" ht="18.75" customHeight="1" spans="1:10">
      <c r="A32" s="234" t="s">
        <v>319</v>
      </c>
      <c r="B32" s="22" t="s">
        <v>400</v>
      </c>
      <c r="C32" s="22" t="s">
        <v>335</v>
      </c>
      <c r="D32" s="22" t="s">
        <v>336</v>
      </c>
      <c r="E32" s="34" t="s">
        <v>403</v>
      </c>
      <c r="F32" s="22" t="s">
        <v>353</v>
      </c>
      <c r="G32" s="34" t="s">
        <v>394</v>
      </c>
      <c r="H32" s="22" t="s">
        <v>360</v>
      </c>
      <c r="I32" s="22" t="s">
        <v>341</v>
      </c>
      <c r="J32" s="34" t="s">
        <v>404</v>
      </c>
    </row>
    <row r="33" ht="18.75" customHeight="1" spans="1:10">
      <c r="A33" s="234" t="s">
        <v>319</v>
      </c>
      <c r="B33" s="22" t="s">
        <v>400</v>
      </c>
      <c r="C33" s="22" t="s">
        <v>350</v>
      </c>
      <c r="D33" s="22" t="s">
        <v>370</v>
      </c>
      <c r="E33" s="34" t="s">
        <v>405</v>
      </c>
      <c r="F33" s="22" t="s">
        <v>345</v>
      </c>
      <c r="G33" s="34" t="s">
        <v>406</v>
      </c>
      <c r="H33" s="22" t="s">
        <v>407</v>
      </c>
      <c r="I33" s="22" t="s">
        <v>348</v>
      </c>
      <c r="J33" s="34" t="s">
        <v>408</v>
      </c>
    </row>
    <row r="34" ht="18.75" customHeight="1" spans="1:10">
      <c r="A34" s="234" t="s">
        <v>319</v>
      </c>
      <c r="B34" s="22" t="s">
        <v>400</v>
      </c>
      <c r="C34" s="22" t="s">
        <v>350</v>
      </c>
      <c r="D34" s="22" t="s">
        <v>370</v>
      </c>
      <c r="E34" s="34" t="s">
        <v>409</v>
      </c>
      <c r="F34" s="22" t="s">
        <v>345</v>
      </c>
      <c r="G34" s="34" t="s">
        <v>410</v>
      </c>
      <c r="H34" s="22" t="s">
        <v>374</v>
      </c>
      <c r="I34" s="22" t="s">
        <v>348</v>
      </c>
      <c r="J34" s="34" t="s">
        <v>409</v>
      </c>
    </row>
    <row r="35" ht="18.75" customHeight="1" spans="1:10">
      <c r="A35" s="234" t="s">
        <v>319</v>
      </c>
      <c r="B35" s="22" t="s">
        <v>400</v>
      </c>
      <c r="C35" s="22" t="s">
        <v>356</v>
      </c>
      <c r="D35" s="22" t="s">
        <v>357</v>
      </c>
      <c r="E35" s="34" t="s">
        <v>357</v>
      </c>
      <c r="F35" s="22" t="s">
        <v>353</v>
      </c>
      <c r="G35" s="34" t="s">
        <v>359</v>
      </c>
      <c r="H35" s="22" t="s">
        <v>360</v>
      </c>
      <c r="I35" s="22" t="s">
        <v>348</v>
      </c>
      <c r="J35" s="34" t="s">
        <v>411</v>
      </c>
    </row>
  </sheetData>
  <mergeCells count="14">
    <mergeCell ref="A3:J3"/>
    <mergeCell ref="A4:H4"/>
    <mergeCell ref="A8:A11"/>
    <mergeCell ref="A12:A16"/>
    <mergeCell ref="A17:A20"/>
    <mergeCell ref="A21:A25"/>
    <mergeCell ref="A26:A30"/>
    <mergeCell ref="A31:A35"/>
    <mergeCell ref="B8:B11"/>
    <mergeCell ref="B12:B16"/>
    <mergeCell ref="B17:B20"/>
    <mergeCell ref="B21:B25"/>
    <mergeCell ref="B26:B30"/>
    <mergeCell ref="B31:B35"/>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2"/>
  <sheetViews>
    <sheetView showZeros="0" workbookViewId="0">
      <pane ySplit="1" topLeftCell="A2" activePane="bottomLeft" state="frozen"/>
      <selection/>
      <selection pane="bottomLeft" activeCell="A12" sqref="A12"/>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customHeight="1" spans="1:6">
      <c r="A1" s="1"/>
      <c r="B1" s="1"/>
      <c r="C1" s="1"/>
      <c r="D1" s="1"/>
      <c r="E1" s="1"/>
      <c r="F1" s="1"/>
    </row>
    <row r="2" ht="15" customHeight="1" spans="1:6">
      <c r="A2" s="104">
        <v>1</v>
      </c>
      <c r="B2" s="105">
        <v>0</v>
      </c>
      <c r="C2" s="104">
        <v>1</v>
      </c>
      <c r="D2" s="106"/>
      <c r="E2" s="106"/>
      <c r="F2" s="41" t="s">
        <v>412</v>
      </c>
    </row>
    <row r="3" ht="32.25" customHeight="1" spans="1:6">
      <c r="A3" s="107" t="str">
        <f>"2025"&amp;"年部门政府性基金预算支出预算表"</f>
        <v>2025年部门政府性基金预算支出预算表</v>
      </c>
      <c r="B3" s="108" t="s">
        <v>413</v>
      </c>
      <c r="C3" s="109"/>
      <c r="D3" s="110"/>
      <c r="E3" s="110"/>
      <c r="F3" s="110"/>
    </row>
    <row r="4" ht="18.75" customHeight="1" spans="1:6">
      <c r="A4" s="8" t="str">
        <f>"单位名称："&amp;"双江拉祜族佤族布朗族傣族自治县忙糯乡卫生院"</f>
        <v>单位名称：双江拉祜族佤族布朗族傣族自治县忙糯乡卫生院</v>
      </c>
      <c r="B4" s="8" t="s">
        <v>414</v>
      </c>
      <c r="C4" s="104"/>
      <c r="D4" s="106"/>
      <c r="E4" s="106"/>
      <c r="F4" s="41" t="s">
        <v>1</v>
      </c>
    </row>
    <row r="5" ht="18.75" customHeight="1" spans="1:6">
      <c r="A5" s="111" t="s">
        <v>197</v>
      </c>
      <c r="B5" s="112" t="s">
        <v>73</v>
      </c>
      <c r="C5" s="113" t="s">
        <v>74</v>
      </c>
      <c r="D5" s="14" t="s">
        <v>415</v>
      </c>
      <c r="E5" s="14"/>
      <c r="F5" s="15"/>
    </row>
    <row r="6" ht="18.75" customHeight="1" spans="1:6">
      <c r="A6" s="114"/>
      <c r="B6" s="115"/>
      <c r="C6" s="100"/>
      <c r="D6" s="99" t="s">
        <v>56</v>
      </c>
      <c r="E6" s="99" t="s">
        <v>75</v>
      </c>
      <c r="F6" s="99" t="s">
        <v>76</v>
      </c>
    </row>
    <row r="7" ht="18.75" customHeight="1" spans="1:6">
      <c r="A7" s="114">
        <v>1</v>
      </c>
      <c r="B7" s="116" t="s">
        <v>178</v>
      </c>
      <c r="C7" s="100">
        <v>3</v>
      </c>
      <c r="D7" s="99">
        <v>4</v>
      </c>
      <c r="E7" s="99">
        <v>5</v>
      </c>
      <c r="F7" s="99">
        <v>6</v>
      </c>
    </row>
    <row r="8" ht="18.75" customHeight="1" spans="1:6">
      <c r="A8" s="117"/>
      <c r="B8" s="87"/>
      <c r="C8" s="87"/>
      <c r="D8" s="24"/>
      <c r="E8" s="24"/>
      <c r="F8" s="24"/>
    </row>
    <row r="9" ht="18.75" customHeight="1" spans="1:6">
      <c r="A9" s="117"/>
      <c r="B9" s="87"/>
      <c r="C9" s="87"/>
      <c r="D9" s="24"/>
      <c r="E9" s="24"/>
      <c r="F9" s="24"/>
    </row>
    <row r="10" ht="18.75" customHeight="1" spans="1:6">
      <c r="A10" s="118" t="s">
        <v>135</v>
      </c>
      <c r="B10" s="119" t="s">
        <v>135</v>
      </c>
      <c r="C10" s="120" t="s">
        <v>135</v>
      </c>
      <c r="D10" s="24"/>
      <c r="E10" s="24"/>
      <c r="F10" s="24"/>
    </row>
    <row r="12" customHeight="1" spans="1:1">
      <c r="A12" s="38" t="s">
        <v>416</v>
      </c>
    </row>
  </sheetData>
  <mergeCells count="7">
    <mergeCell ref="A3:F3"/>
    <mergeCell ref="A4:C4"/>
    <mergeCell ref="D5:F5"/>
    <mergeCell ref="A10:C10"/>
    <mergeCell ref="A5:A6"/>
    <mergeCell ref="B5:B6"/>
    <mergeCell ref="C5:C6"/>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21"/>
  <sheetViews>
    <sheetView showZeros="0" workbookViewId="0">
      <pane ySplit="1" topLeftCell="A2" activePane="bottomLeft" state="frozen"/>
      <selection/>
      <selection pane="bottomLeft" activeCell="H26" sqref="H26"/>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customHeight="1" spans="1:17">
      <c r="A1" s="1"/>
      <c r="B1" s="1"/>
      <c r="C1" s="1"/>
      <c r="D1" s="1"/>
      <c r="E1" s="1"/>
      <c r="F1" s="1"/>
      <c r="G1" s="1"/>
      <c r="H1" s="1"/>
      <c r="I1" s="1"/>
      <c r="J1" s="1"/>
      <c r="K1" s="1"/>
      <c r="L1" s="1"/>
      <c r="M1" s="1"/>
      <c r="N1" s="1"/>
      <c r="O1" s="1"/>
      <c r="P1" s="1"/>
      <c r="Q1" s="1"/>
    </row>
    <row r="2" ht="15" customHeight="1" spans="1:17">
      <c r="A2" s="30"/>
      <c r="B2" s="30"/>
      <c r="C2" s="30"/>
      <c r="D2" s="30"/>
      <c r="E2" s="30"/>
      <c r="F2" s="30"/>
      <c r="G2" s="30"/>
      <c r="H2" s="30"/>
      <c r="I2" s="30"/>
      <c r="J2" s="30"/>
      <c r="O2" s="39"/>
      <c r="P2" s="39"/>
      <c r="Q2" s="41" t="s">
        <v>417</v>
      </c>
    </row>
    <row r="3" ht="35.25" customHeight="1" spans="1:17">
      <c r="A3" s="63" t="str">
        <f>"2025"&amp;"年部门政府采购预算表"</f>
        <v>2025年部门政府采购预算表</v>
      </c>
      <c r="B3" s="7"/>
      <c r="C3" s="7"/>
      <c r="D3" s="7"/>
      <c r="E3" s="7"/>
      <c r="F3" s="7"/>
      <c r="G3" s="7"/>
      <c r="H3" s="7"/>
      <c r="I3" s="7"/>
      <c r="J3" s="7"/>
      <c r="K3" s="56"/>
      <c r="L3" s="7"/>
      <c r="M3" s="7"/>
      <c r="N3" s="7"/>
      <c r="O3" s="56"/>
      <c r="P3" s="56"/>
      <c r="Q3" s="7"/>
    </row>
    <row r="4" ht="18.75" customHeight="1" spans="1:17">
      <c r="A4" s="43" t="str">
        <f>"单位名称："&amp;"双江拉祜族佤族布朗族傣族自治县忙糯乡卫生院"</f>
        <v>单位名称：双江拉祜族佤族布朗族傣族自治县忙糯乡卫生院</v>
      </c>
      <c r="B4" s="98"/>
      <c r="C4" s="98"/>
      <c r="D4" s="98"/>
      <c r="E4" s="98"/>
      <c r="F4" s="98"/>
      <c r="G4" s="98"/>
      <c r="H4" s="98"/>
      <c r="I4" s="98"/>
      <c r="J4" s="98"/>
      <c r="O4" s="68"/>
      <c r="P4" s="68"/>
      <c r="Q4" s="41" t="s">
        <v>184</v>
      </c>
    </row>
    <row r="5" ht="18.75" customHeight="1" spans="1:17">
      <c r="A5" s="12" t="s">
        <v>418</v>
      </c>
      <c r="B5" s="77" t="s">
        <v>419</v>
      </c>
      <c r="C5" s="77" t="s">
        <v>420</v>
      </c>
      <c r="D5" s="77" t="s">
        <v>421</v>
      </c>
      <c r="E5" s="77" t="s">
        <v>422</v>
      </c>
      <c r="F5" s="77" t="s">
        <v>423</v>
      </c>
      <c r="G5" s="46" t="s">
        <v>204</v>
      </c>
      <c r="H5" s="46"/>
      <c r="I5" s="46"/>
      <c r="J5" s="46"/>
      <c r="K5" s="79"/>
      <c r="L5" s="46"/>
      <c r="M5" s="46"/>
      <c r="N5" s="46"/>
      <c r="O5" s="69"/>
      <c r="P5" s="79"/>
      <c r="Q5" s="47"/>
    </row>
    <row r="6" ht="18.75" customHeight="1" spans="1:17">
      <c r="A6" s="17"/>
      <c r="B6" s="80"/>
      <c r="C6" s="80"/>
      <c r="D6" s="80"/>
      <c r="E6" s="80"/>
      <c r="F6" s="80"/>
      <c r="G6" s="80" t="s">
        <v>56</v>
      </c>
      <c r="H6" s="80" t="s">
        <v>59</v>
      </c>
      <c r="I6" s="80" t="s">
        <v>424</v>
      </c>
      <c r="J6" s="80" t="s">
        <v>425</v>
      </c>
      <c r="K6" s="81" t="s">
        <v>426</v>
      </c>
      <c r="L6" s="94" t="s">
        <v>78</v>
      </c>
      <c r="M6" s="94"/>
      <c r="N6" s="94"/>
      <c r="O6" s="95"/>
      <c r="P6" s="96"/>
      <c r="Q6" s="82"/>
    </row>
    <row r="7" ht="30" customHeight="1" spans="1:17">
      <c r="A7" s="19"/>
      <c r="B7" s="82"/>
      <c r="C7" s="82"/>
      <c r="D7" s="82"/>
      <c r="E7" s="82"/>
      <c r="F7" s="82"/>
      <c r="G7" s="82"/>
      <c r="H7" s="82" t="s">
        <v>58</v>
      </c>
      <c r="I7" s="82"/>
      <c r="J7" s="82"/>
      <c r="K7" s="83"/>
      <c r="L7" s="82" t="s">
        <v>58</v>
      </c>
      <c r="M7" s="82" t="s">
        <v>65</v>
      </c>
      <c r="N7" s="82" t="s">
        <v>212</v>
      </c>
      <c r="O7" s="97" t="s">
        <v>67</v>
      </c>
      <c r="P7" s="83" t="s">
        <v>68</v>
      </c>
      <c r="Q7" s="82" t="s">
        <v>69</v>
      </c>
    </row>
    <row r="8" ht="18.75" customHeight="1" spans="1:17">
      <c r="A8" s="33">
        <v>1</v>
      </c>
      <c r="B8" s="99">
        <v>2</v>
      </c>
      <c r="C8" s="99">
        <v>3</v>
      </c>
      <c r="D8" s="99">
        <v>4</v>
      </c>
      <c r="E8" s="99">
        <v>5</v>
      </c>
      <c r="F8" s="99">
        <v>6</v>
      </c>
      <c r="G8" s="100">
        <v>7</v>
      </c>
      <c r="H8" s="100">
        <v>8</v>
      </c>
      <c r="I8" s="100">
        <v>9</v>
      </c>
      <c r="J8" s="100">
        <v>10</v>
      </c>
      <c r="K8" s="100">
        <v>11</v>
      </c>
      <c r="L8" s="100">
        <v>12</v>
      </c>
      <c r="M8" s="100">
        <v>13</v>
      </c>
      <c r="N8" s="100">
        <v>14</v>
      </c>
      <c r="O8" s="100">
        <v>15</v>
      </c>
      <c r="P8" s="100">
        <v>16</v>
      </c>
      <c r="Q8" s="100">
        <v>17</v>
      </c>
    </row>
    <row r="9" ht="18.75" customHeight="1" spans="1:17">
      <c r="A9" s="85" t="s">
        <v>71</v>
      </c>
      <c r="B9" s="86"/>
      <c r="C9" s="86"/>
      <c r="D9" s="86"/>
      <c r="E9" s="101"/>
      <c r="F9" s="24"/>
      <c r="G9" s="24">
        <v>263500</v>
      </c>
      <c r="H9" s="24"/>
      <c r="I9" s="24"/>
      <c r="J9" s="24"/>
      <c r="K9" s="24"/>
      <c r="L9" s="24">
        <v>263500</v>
      </c>
      <c r="M9" s="24">
        <v>263500</v>
      </c>
      <c r="N9" s="24"/>
      <c r="O9" s="24"/>
      <c r="P9" s="24"/>
      <c r="Q9" s="24"/>
    </row>
    <row r="10" ht="18.75" customHeight="1" spans="1:17">
      <c r="A10" s="235" t="s">
        <v>268</v>
      </c>
      <c r="B10" s="86" t="s">
        <v>427</v>
      </c>
      <c r="C10" s="86" t="s">
        <v>428</v>
      </c>
      <c r="D10" s="86" t="s">
        <v>429</v>
      </c>
      <c r="E10" s="103">
        <v>15</v>
      </c>
      <c r="F10" s="24"/>
      <c r="G10" s="24">
        <v>18000</v>
      </c>
      <c r="H10" s="24"/>
      <c r="I10" s="24"/>
      <c r="J10" s="24"/>
      <c r="K10" s="24"/>
      <c r="L10" s="24">
        <v>18000</v>
      </c>
      <c r="M10" s="24">
        <v>18000</v>
      </c>
      <c r="N10" s="24"/>
      <c r="O10" s="24"/>
      <c r="P10" s="24"/>
      <c r="Q10" s="24"/>
    </row>
    <row r="11" ht="18.75" customHeight="1" spans="1:17">
      <c r="A11" s="235" t="s">
        <v>268</v>
      </c>
      <c r="B11" s="86" t="s">
        <v>430</v>
      </c>
      <c r="C11" s="86" t="s">
        <v>430</v>
      </c>
      <c r="D11" s="86" t="s">
        <v>431</v>
      </c>
      <c r="E11" s="103">
        <v>20</v>
      </c>
      <c r="F11" s="24"/>
      <c r="G11" s="24">
        <v>3000</v>
      </c>
      <c r="H11" s="24"/>
      <c r="I11" s="24"/>
      <c r="J11" s="24"/>
      <c r="K11" s="24"/>
      <c r="L11" s="24">
        <v>3000</v>
      </c>
      <c r="M11" s="24">
        <v>3000</v>
      </c>
      <c r="N11" s="24"/>
      <c r="O11" s="24"/>
      <c r="P11" s="24"/>
      <c r="Q11" s="24"/>
    </row>
    <row r="12" ht="18.75" customHeight="1" spans="1:17">
      <c r="A12" s="235" t="s">
        <v>268</v>
      </c>
      <c r="B12" s="86" t="s">
        <v>432</v>
      </c>
      <c r="C12" s="86" t="s">
        <v>432</v>
      </c>
      <c r="D12" s="86" t="s">
        <v>433</v>
      </c>
      <c r="E12" s="103">
        <v>800</v>
      </c>
      <c r="F12" s="24"/>
      <c r="G12" s="24">
        <v>20000</v>
      </c>
      <c r="H12" s="24"/>
      <c r="I12" s="24"/>
      <c r="J12" s="24"/>
      <c r="K12" s="24"/>
      <c r="L12" s="24">
        <v>20000</v>
      </c>
      <c r="M12" s="24">
        <v>20000</v>
      </c>
      <c r="N12" s="24"/>
      <c r="O12" s="24"/>
      <c r="P12" s="24"/>
      <c r="Q12" s="24"/>
    </row>
    <row r="13" ht="18.75" customHeight="1" spans="1:17">
      <c r="A13" s="235" t="s">
        <v>268</v>
      </c>
      <c r="B13" s="86" t="s">
        <v>434</v>
      </c>
      <c r="C13" s="86" t="s">
        <v>434</v>
      </c>
      <c r="D13" s="86" t="s">
        <v>435</v>
      </c>
      <c r="E13" s="103">
        <v>10</v>
      </c>
      <c r="F13" s="24"/>
      <c r="G13" s="24">
        <v>3500</v>
      </c>
      <c r="H13" s="24"/>
      <c r="I13" s="24"/>
      <c r="J13" s="24"/>
      <c r="K13" s="24"/>
      <c r="L13" s="24">
        <v>3500</v>
      </c>
      <c r="M13" s="24">
        <v>3500</v>
      </c>
      <c r="N13" s="24"/>
      <c r="O13" s="24"/>
      <c r="P13" s="24"/>
      <c r="Q13" s="24"/>
    </row>
    <row r="14" ht="18.75" customHeight="1" spans="1:17">
      <c r="A14" s="235" t="s">
        <v>268</v>
      </c>
      <c r="B14" s="86" t="s">
        <v>436</v>
      </c>
      <c r="C14" s="86" t="s">
        <v>437</v>
      </c>
      <c r="D14" s="86" t="s">
        <v>438</v>
      </c>
      <c r="E14" s="103">
        <v>20</v>
      </c>
      <c r="F14" s="24"/>
      <c r="G14" s="24">
        <v>40000</v>
      </c>
      <c r="H14" s="24"/>
      <c r="I14" s="24"/>
      <c r="J14" s="24"/>
      <c r="K14" s="24"/>
      <c r="L14" s="24">
        <v>40000</v>
      </c>
      <c r="M14" s="24">
        <v>40000</v>
      </c>
      <c r="N14" s="24"/>
      <c r="O14" s="24"/>
      <c r="P14" s="24"/>
      <c r="Q14" s="24"/>
    </row>
    <row r="15" ht="18.75" customHeight="1" spans="1:17">
      <c r="A15" s="235" t="s">
        <v>268</v>
      </c>
      <c r="B15" s="86" t="s">
        <v>439</v>
      </c>
      <c r="C15" s="86" t="s">
        <v>440</v>
      </c>
      <c r="D15" s="86" t="s">
        <v>429</v>
      </c>
      <c r="E15" s="103">
        <v>4</v>
      </c>
      <c r="F15" s="24"/>
      <c r="G15" s="24">
        <v>20000</v>
      </c>
      <c r="H15" s="24"/>
      <c r="I15" s="24"/>
      <c r="J15" s="24"/>
      <c r="K15" s="24"/>
      <c r="L15" s="24">
        <v>20000</v>
      </c>
      <c r="M15" s="24">
        <v>20000</v>
      </c>
      <c r="N15" s="24"/>
      <c r="O15" s="24"/>
      <c r="P15" s="24"/>
      <c r="Q15" s="24"/>
    </row>
    <row r="16" ht="18.75" customHeight="1" spans="1:17">
      <c r="A16" s="235" t="s">
        <v>268</v>
      </c>
      <c r="B16" s="86" t="s">
        <v>441</v>
      </c>
      <c r="C16" s="86" t="s">
        <v>442</v>
      </c>
      <c r="D16" s="86" t="s">
        <v>429</v>
      </c>
      <c r="E16" s="103">
        <v>19</v>
      </c>
      <c r="F16" s="24"/>
      <c r="G16" s="24">
        <v>85500</v>
      </c>
      <c r="H16" s="24"/>
      <c r="I16" s="24"/>
      <c r="J16" s="24"/>
      <c r="K16" s="24"/>
      <c r="L16" s="24">
        <v>85500</v>
      </c>
      <c r="M16" s="24">
        <v>85500</v>
      </c>
      <c r="N16" s="24"/>
      <c r="O16" s="24"/>
      <c r="P16" s="24"/>
      <c r="Q16" s="24"/>
    </row>
    <row r="17" ht="18.75" customHeight="1" spans="1:17">
      <c r="A17" s="235" t="s">
        <v>268</v>
      </c>
      <c r="B17" s="86" t="s">
        <v>443</v>
      </c>
      <c r="C17" s="86" t="s">
        <v>443</v>
      </c>
      <c r="D17" s="86" t="s">
        <v>444</v>
      </c>
      <c r="E17" s="103">
        <v>3</v>
      </c>
      <c r="F17" s="24"/>
      <c r="G17" s="24">
        <v>13500</v>
      </c>
      <c r="H17" s="24"/>
      <c r="I17" s="24"/>
      <c r="J17" s="24"/>
      <c r="K17" s="24"/>
      <c r="L17" s="24">
        <v>13500</v>
      </c>
      <c r="M17" s="24">
        <v>13500</v>
      </c>
      <c r="N17" s="24"/>
      <c r="O17" s="24"/>
      <c r="P17" s="24"/>
      <c r="Q17" s="24"/>
    </row>
    <row r="18" ht="18.75" customHeight="1" spans="1:17">
      <c r="A18" s="235" t="s">
        <v>302</v>
      </c>
      <c r="B18" s="86" t="s">
        <v>445</v>
      </c>
      <c r="C18" s="86" t="s">
        <v>446</v>
      </c>
      <c r="D18" s="86" t="s">
        <v>447</v>
      </c>
      <c r="E18" s="103">
        <v>1</v>
      </c>
      <c r="F18" s="24"/>
      <c r="G18" s="24">
        <v>30000</v>
      </c>
      <c r="H18" s="24"/>
      <c r="I18" s="24"/>
      <c r="J18" s="24"/>
      <c r="K18" s="24"/>
      <c r="L18" s="24">
        <v>30000</v>
      </c>
      <c r="M18" s="24">
        <v>30000</v>
      </c>
      <c r="N18" s="24"/>
      <c r="O18" s="24"/>
      <c r="P18" s="24"/>
      <c r="Q18" s="24"/>
    </row>
    <row r="19" ht="18.75" customHeight="1" spans="1:17">
      <c r="A19" s="235" t="s">
        <v>302</v>
      </c>
      <c r="B19" s="86" t="s">
        <v>448</v>
      </c>
      <c r="C19" s="86" t="s">
        <v>449</v>
      </c>
      <c r="D19" s="86" t="s">
        <v>347</v>
      </c>
      <c r="E19" s="103">
        <v>1</v>
      </c>
      <c r="F19" s="24"/>
      <c r="G19" s="24">
        <v>25000</v>
      </c>
      <c r="H19" s="24"/>
      <c r="I19" s="24"/>
      <c r="J19" s="24"/>
      <c r="K19" s="24"/>
      <c r="L19" s="24">
        <v>25000</v>
      </c>
      <c r="M19" s="24">
        <v>25000</v>
      </c>
      <c r="N19" s="24"/>
      <c r="O19" s="24"/>
      <c r="P19" s="24"/>
      <c r="Q19" s="24"/>
    </row>
    <row r="20" ht="18.75" customHeight="1" spans="1:17">
      <c r="A20" s="235" t="s">
        <v>302</v>
      </c>
      <c r="B20" s="86" t="s">
        <v>450</v>
      </c>
      <c r="C20" s="86" t="s">
        <v>451</v>
      </c>
      <c r="D20" s="86" t="s">
        <v>452</v>
      </c>
      <c r="E20" s="103">
        <v>1</v>
      </c>
      <c r="F20" s="24"/>
      <c r="G20" s="24">
        <v>5000</v>
      </c>
      <c r="H20" s="24"/>
      <c r="I20" s="24"/>
      <c r="J20" s="24"/>
      <c r="K20" s="24"/>
      <c r="L20" s="24">
        <v>5000</v>
      </c>
      <c r="M20" s="24">
        <v>5000</v>
      </c>
      <c r="N20" s="24"/>
      <c r="O20" s="24"/>
      <c r="P20" s="24"/>
      <c r="Q20" s="24"/>
    </row>
    <row r="21" ht="18.75" customHeight="1" spans="1:17">
      <c r="A21" s="88" t="s">
        <v>135</v>
      </c>
      <c r="B21" s="89"/>
      <c r="C21" s="89"/>
      <c r="D21" s="89"/>
      <c r="E21" s="101"/>
      <c r="F21" s="24"/>
      <c r="G21" s="24">
        <v>263500</v>
      </c>
      <c r="H21" s="24"/>
      <c r="I21" s="24"/>
      <c r="J21" s="24"/>
      <c r="K21" s="24"/>
      <c r="L21" s="24">
        <v>263500</v>
      </c>
      <c r="M21" s="24">
        <v>263500</v>
      </c>
      <c r="N21" s="24"/>
      <c r="O21" s="24"/>
      <c r="P21" s="24"/>
      <c r="Q21" s="24"/>
    </row>
  </sheetData>
  <mergeCells count="16">
    <mergeCell ref="A3:Q3"/>
    <mergeCell ref="A4:F4"/>
    <mergeCell ref="G5:Q5"/>
    <mergeCell ref="L6:Q6"/>
    <mergeCell ref="A21:E21"/>
    <mergeCell ref="A5:A7"/>
    <mergeCell ref="B5:B7"/>
    <mergeCell ref="C5:C7"/>
    <mergeCell ref="D5:D7"/>
    <mergeCell ref="E5:E7"/>
    <mergeCell ref="F5:F7"/>
    <mergeCell ref="G6:G7"/>
    <mergeCell ref="H6:H7"/>
    <mergeCell ref="I6:I7"/>
    <mergeCell ref="J6:J7"/>
    <mergeCell ref="K6:K7"/>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4"/>
  <sheetViews>
    <sheetView showZeros="0" workbookViewId="0">
      <pane ySplit="1" topLeftCell="A2" activePane="bottomLeft" state="frozen"/>
      <selection/>
      <selection pane="bottomLeft" activeCell="B22" sqref="B22"/>
    </sheetView>
  </sheetViews>
  <sheetFormatPr defaultColWidth="9.14285714285714" defaultRowHeight="14.25" customHeight="1"/>
  <cols>
    <col min="1" max="1" width="31.4190476190476" customWidth="1"/>
    <col min="2" max="3" width="21.847619047619" customWidth="1"/>
    <col min="4" max="14" width="19" customWidth="1"/>
  </cols>
  <sheetData>
    <row r="1" customHeight="1" spans="1:14">
      <c r="A1" s="1"/>
      <c r="B1" s="1"/>
      <c r="C1" s="1"/>
      <c r="D1" s="1"/>
      <c r="E1" s="1"/>
      <c r="F1" s="1"/>
      <c r="G1" s="1"/>
      <c r="H1" s="1"/>
      <c r="I1" s="1"/>
      <c r="J1" s="1"/>
      <c r="K1" s="1"/>
      <c r="L1" s="1"/>
      <c r="M1" s="1"/>
      <c r="N1" s="1"/>
    </row>
    <row r="2" ht="15" customHeight="1" spans="1:14">
      <c r="A2" s="67"/>
      <c r="B2" s="67"/>
      <c r="C2" s="72"/>
      <c r="D2" s="67"/>
      <c r="E2" s="67"/>
      <c r="F2" s="67"/>
      <c r="G2" s="67"/>
      <c r="H2" s="73"/>
      <c r="I2" s="67"/>
      <c r="J2" s="67"/>
      <c r="K2" s="67"/>
      <c r="L2" s="39"/>
      <c r="M2" s="91"/>
      <c r="N2" s="92" t="s">
        <v>453</v>
      </c>
    </row>
    <row r="3" ht="34.5" customHeight="1" spans="1:14">
      <c r="A3" s="42" t="str">
        <f>"2025"&amp;"年部门政府购买服务预算表"</f>
        <v>2025年部门政府购买服务预算表</v>
      </c>
      <c r="B3" s="74"/>
      <c r="C3" s="56"/>
      <c r="D3" s="74"/>
      <c r="E3" s="74"/>
      <c r="F3" s="74"/>
      <c r="G3" s="74"/>
      <c r="H3" s="75"/>
      <c r="I3" s="74"/>
      <c r="J3" s="74"/>
      <c r="K3" s="74"/>
      <c r="L3" s="56"/>
      <c r="M3" s="75"/>
      <c r="N3" s="74"/>
    </row>
    <row r="4" ht="18.75" customHeight="1" spans="1:14">
      <c r="A4" s="64" t="str">
        <f>"单位名称："&amp;"双江拉祜族佤族布朗族傣族自治县忙糯乡卫生院"</f>
        <v>单位名称：双江拉祜族佤族布朗族傣族自治县忙糯乡卫生院</v>
      </c>
      <c r="B4" s="65"/>
      <c r="C4" s="76"/>
      <c r="D4" s="65"/>
      <c r="E4" s="65"/>
      <c r="F4" s="65"/>
      <c r="G4" s="65"/>
      <c r="H4" s="73"/>
      <c r="I4" s="67"/>
      <c r="J4" s="67"/>
      <c r="K4" s="67"/>
      <c r="L4" s="68"/>
      <c r="M4" s="93"/>
      <c r="N4" s="92" t="s">
        <v>184</v>
      </c>
    </row>
    <row r="5" ht="18.75" customHeight="1" spans="1:14">
      <c r="A5" s="12" t="s">
        <v>418</v>
      </c>
      <c r="B5" s="77" t="s">
        <v>454</v>
      </c>
      <c r="C5" s="78" t="s">
        <v>455</v>
      </c>
      <c r="D5" s="46" t="s">
        <v>204</v>
      </c>
      <c r="E5" s="46"/>
      <c r="F5" s="46"/>
      <c r="G5" s="46"/>
      <c r="H5" s="79"/>
      <c r="I5" s="46"/>
      <c r="J5" s="46"/>
      <c r="K5" s="46"/>
      <c r="L5" s="69"/>
      <c r="M5" s="79"/>
      <c r="N5" s="47"/>
    </row>
    <row r="6" ht="18.75" customHeight="1" spans="1:14">
      <c r="A6" s="17"/>
      <c r="B6" s="80"/>
      <c r="C6" s="81"/>
      <c r="D6" s="80" t="s">
        <v>56</v>
      </c>
      <c r="E6" s="80" t="s">
        <v>59</v>
      </c>
      <c r="F6" s="80" t="s">
        <v>424</v>
      </c>
      <c r="G6" s="80" t="s">
        <v>425</v>
      </c>
      <c r="H6" s="81" t="s">
        <v>426</v>
      </c>
      <c r="I6" s="94" t="s">
        <v>78</v>
      </c>
      <c r="J6" s="94"/>
      <c r="K6" s="94"/>
      <c r="L6" s="95"/>
      <c r="M6" s="96"/>
      <c r="N6" s="82"/>
    </row>
    <row r="7" ht="26.25" customHeight="1" spans="1:14">
      <c r="A7" s="19"/>
      <c r="B7" s="82"/>
      <c r="C7" s="83"/>
      <c r="D7" s="82"/>
      <c r="E7" s="82"/>
      <c r="F7" s="82"/>
      <c r="G7" s="82"/>
      <c r="H7" s="83"/>
      <c r="I7" s="82" t="s">
        <v>58</v>
      </c>
      <c r="J7" s="82" t="s">
        <v>65</v>
      </c>
      <c r="K7" s="82" t="s">
        <v>212</v>
      </c>
      <c r="L7" s="97" t="s">
        <v>67</v>
      </c>
      <c r="M7" s="83" t="s">
        <v>68</v>
      </c>
      <c r="N7" s="82" t="s">
        <v>69</v>
      </c>
    </row>
    <row r="8" ht="18.75" customHeight="1" spans="1:14">
      <c r="A8" s="84">
        <v>1</v>
      </c>
      <c r="B8" s="84">
        <v>2</v>
      </c>
      <c r="C8" s="84">
        <v>3</v>
      </c>
      <c r="D8" s="84">
        <v>4</v>
      </c>
      <c r="E8" s="84">
        <v>5</v>
      </c>
      <c r="F8" s="84">
        <v>6</v>
      </c>
      <c r="G8" s="84">
        <v>7</v>
      </c>
      <c r="H8" s="84">
        <v>8</v>
      </c>
      <c r="I8" s="84">
        <v>9</v>
      </c>
      <c r="J8" s="84">
        <v>10</v>
      </c>
      <c r="K8" s="84">
        <v>11</v>
      </c>
      <c r="L8" s="84">
        <v>12</v>
      </c>
      <c r="M8" s="84">
        <v>13</v>
      </c>
      <c r="N8" s="84">
        <v>14</v>
      </c>
    </row>
    <row r="9" ht="18.75" customHeight="1" spans="1:14">
      <c r="A9" s="85"/>
      <c r="B9" s="86"/>
      <c r="C9" s="87"/>
      <c r="D9" s="24"/>
      <c r="E9" s="24"/>
      <c r="F9" s="24"/>
      <c r="G9" s="24"/>
      <c r="H9" s="24"/>
      <c r="I9" s="24"/>
      <c r="J9" s="24"/>
      <c r="K9" s="24"/>
      <c r="L9" s="24"/>
      <c r="M9" s="24"/>
      <c r="N9" s="24"/>
    </row>
    <row r="10" ht="18.75" customHeight="1" spans="1:14">
      <c r="A10" s="85"/>
      <c r="B10" s="86"/>
      <c r="C10" s="87"/>
      <c r="D10" s="24"/>
      <c r="E10" s="24"/>
      <c r="F10" s="24"/>
      <c r="G10" s="24"/>
      <c r="H10" s="24"/>
      <c r="I10" s="24"/>
      <c r="J10" s="24"/>
      <c r="K10" s="24"/>
      <c r="L10" s="24"/>
      <c r="M10" s="24"/>
      <c r="N10" s="24"/>
    </row>
    <row r="11" ht="18.75" customHeight="1" spans="1:14">
      <c r="A11" s="88" t="s">
        <v>135</v>
      </c>
      <c r="B11" s="89"/>
      <c r="C11" s="90"/>
      <c r="D11" s="24"/>
      <c r="E11" s="24"/>
      <c r="F11" s="24"/>
      <c r="G11" s="24"/>
      <c r="H11" s="24"/>
      <c r="I11" s="24"/>
      <c r="J11" s="24"/>
      <c r="K11" s="24"/>
      <c r="L11" s="24"/>
      <c r="M11" s="24"/>
      <c r="N11" s="24"/>
    </row>
    <row r="14" customHeight="1" spans="1:1">
      <c r="A14" s="38" t="s">
        <v>456</v>
      </c>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12"/>
  <sheetViews>
    <sheetView showZeros="0" workbookViewId="0">
      <pane ySplit="1" topLeftCell="A2" activePane="bottomLeft" state="frozen"/>
      <selection/>
      <selection pane="bottomLeft" activeCell="A12" sqref="A12"/>
    </sheetView>
  </sheetViews>
  <sheetFormatPr defaultColWidth="9.14285714285714" defaultRowHeight="14.25" customHeight="1"/>
  <cols>
    <col min="1" max="1" width="37.7142857142857" customWidth="1"/>
    <col min="2" max="4" width="17.5714285714286" customWidth="1"/>
    <col min="5" max="9" width="15.7142857142857" customWidth="1"/>
  </cols>
  <sheetData>
    <row r="1" customHeight="1" spans="1:9">
      <c r="A1" s="1"/>
      <c r="B1" s="1"/>
      <c r="C1" s="1"/>
      <c r="D1" s="1"/>
      <c r="E1" s="1"/>
      <c r="F1" s="1"/>
      <c r="G1" s="1"/>
      <c r="H1" s="1"/>
      <c r="I1" s="1"/>
    </row>
    <row r="2" ht="15" customHeight="1" spans="1:9">
      <c r="A2" s="30"/>
      <c r="B2" s="30"/>
      <c r="C2" s="30"/>
      <c r="D2" s="62"/>
      <c r="G2" s="39"/>
      <c r="H2" s="39"/>
      <c r="I2" s="39" t="s">
        <v>457</v>
      </c>
    </row>
    <row r="3" ht="27.75" customHeight="1" spans="1:9">
      <c r="A3" s="63" t="str">
        <f>"2025"&amp;"年县对下转移支付预算表"</f>
        <v>2025年县对下转移支付预算表</v>
      </c>
      <c r="B3" s="7"/>
      <c r="C3" s="7"/>
      <c r="D3" s="7"/>
      <c r="E3" s="7"/>
      <c r="F3" s="7"/>
      <c r="G3" s="56"/>
      <c r="H3" s="56"/>
      <c r="I3" s="7"/>
    </row>
    <row r="4" ht="18.75" customHeight="1" spans="1:9">
      <c r="A4" s="64" t="str">
        <f>"单位名称："&amp;"双江拉祜族佤族布朗族傣族自治县忙糯乡卫生院"</f>
        <v>单位名称：双江拉祜族佤族布朗族傣族自治县忙糯乡卫生院</v>
      </c>
      <c r="B4" s="65"/>
      <c r="C4" s="65"/>
      <c r="D4" s="66"/>
      <c r="E4" s="67"/>
      <c r="G4" s="68"/>
      <c r="H4" s="68"/>
      <c r="I4" s="39" t="s">
        <v>184</v>
      </c>
    </row>
    <row r="5" ht="18.75" customHeight="1" spans="1:9">
      <c r="A5" s="31" t="s">
        <v>458</v>
      </c>
      <c r="B5" s="13" t="s">
        <v>204</v>
      </c>
      <c r="C5" s="14"/>
      <c r="D5" s="14"/>
      <c r="E5" s="13" t="s">
        <v>459</v>
      </c>
      <c r="F5" s="14"/>
      <c r="G5" s="69"/>
      <c r="H5" s="69"/>
      <c r="I5" s="15"/>
    </row>
    <row r="6" ht="18.75" customHeight="1" spans="1:9">
      <c r="A6" s="33"/>
      <c r="B6" s="32" t="s">
        <v>56</v>
      </c>
      <c r="C6" s="12" t="s">
        <v>59</v>
      </c>
      <c r="D6" s="70" t="s">
        <v>460</v>
      </c>
      <c r="E6" s="71" t="s">
        <v>461</v>
      </c>
      <c r="F6" s="71" t="s">
        <v>461</v>
      </c>
      <c r="G6" s="71" t="s">
        <v>461</v>
      </c>
      <c r="H6" s="71" t="s">
        <v>461</v>
      </c>
      <c r="I6" s="71" t="s">
        <v>461</v>
      </c>
    </row>
    <row r="7" ht="18.75" customHeight="1" spans="1:9">
      <c r="A7" s="71">
        <v>1</v>
      </c>
      <c r="B7" s="71">
        <v>2</v>
      </c>
      <c r="C7" s="71">
        <v>3</v>
      </c>
      <c r="D7" s="71">
        <v>4</v>
      </c>
      <c r="E7" s="71">
        <v>5</v>
      </c>
      <c r="F7" s="71">
        <v>6</v>
      </c>
      <c r="G7" s="71">
        <v>7</v>
      </c>
      <c r="H7" s="71">
        <v>8</v>
      </c>
      <c r="I7" s="71">
        <v>9</v>
      </c>
    </row>
    <row r="8" ht="18.75" customHeight="1" spans="1:9">
      <c r="A8" s="34"/>
      <c r="B8" s="24"/>
      <c r="C8" s="24"/>
      <c r="D8" s="24"/>
      <c r="E8" s="24"/>
      <c r="F8" s="24"/>
      <c r="G8" s="24"/>
      <c r="H8" s="24"/>
      <c r="I8" s="24"/>
    </row>
    <row r="9" ht="18.75" customHeight="1" spans="1:9">
      <c r="A9" s="34"/>
      <c r="B9" s="24"/>
      <c r="C9" s="24"/>
      <c r="D9" s="24"/>
      <c r="E9" s="24"/>
      <c r="F9" s="24"/>
      <c r="G9" s="24"/>
      <c r="H9" s="24"/>
      <c r="I9" s="24"/>
    </row>
    <row r="12" customHeight="1" spans="1:1">
      <c r="A12" s="38" t="s">
        <v>462</v>
      </c>
    </row>
  </sheetData>
  <mergeCells count="5">
    <mergeCell ref="A3:I3"/>
    <mergeCell ref="A4:E4"/>
    <mergeCell ref="B5:D5"/>
    <mergeCell ref="E5:I5"/>
    <mergeCell ref="A5:A6"/>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1"/>
  <sheetViews>
    <sheetView showZeros="0" workbookViewId="0">
      <pane ySplit="1" topLeftCell="A2" activePane="bottomLeft" state="frozen"/>
      <selection/>
      <selection pane="bottomLeft" activeCell="E44" sqref="E44"/>
    </sheetView>
  </sheetViews>
  <sheetFormatPr defaultColWidth="9.14285714285714" defaultRowHeight="12" customHeight="1"/>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customHeight="1" spans="1:10">
      <c r="A1" s="1"/>
      <c r="B1" s="1"/>
      <c r="C1" s="1"/>
      <c r="D1" s="1"/>
      <c r="E1" s="1"/>
      <c r="F1" s="1"/>
      <c r="G1" s="1"/>
      <c r="H1" s="1"/>
      <c r="I1" s="1"/>
      <c r="J1" s="1"/>
    </row>
    <row r="2" ht="15" customHeight="1" spans="10:10">
      <c r="J2" s="39" t="s">
        <v>463</v>
      </c>
    </row>
    <row r="3" ht="36" customHeight="1" spans="1:10">
      <c r="A3" s="6" t="str">
        <f>"2025"&amp;"年县对下转移支付绩效目标表"</f>
        <v>2025年县对下转移支付绩效目标表</v>
      </c>
      <c r="B3" s="7"/>
      <c r="C3" s="7"/>
      <c r="D3" s="7"/>
      <c r="E3" s="7"/>
      <c r="F3" s="56"/>
      <c r="G3" s="7"/>
      <c r="H3" s="56"/>
      <c r="I3" s="56"/>
      <c r="J3" s="7"/>
    </row>
    <row r="4" ht="18.75" customHeight="1" spans="1:8">
      <c r="A4" s="8" t="str">
        <f>"单位名称："&amp;"双江拉祜族佤族布朗族傣族自治县忙糯乡卫生院"</f>
        <v>单位名称：双江拉祜族佤族布朗族傣族自治县忙糯乡卫生院</v>
      </c>
      <c r="B4" s="4"/>
      <c r="C4" s="4"/>
      <c r="D4" s="4"/>
      <c r="E4" s="4"/>
      <c r="F4" s="38"/>
      <c r="G4" s="4"/>
      <c r="H4" s="38"/>
    </row>
    <row r="5" ht="18.75" customHeight="1" spans="1:10">
      <c r="A5" s="48" t="s">
        <v>324</v>
      </c>
      <c r="B5" s="48" t="s">
        <v>325</v>
      </c>
      <c r="C5" s="48" t="s">
        <v>326</v>
      </c>
      <c r="D5" s="48" t="s">
        <v>327</v>
      </c>
      <c r="E5" s="48" t="s">
        <v>328</v>
      </c>
      <c r="F5" s="57" t="s">
        <v>329</v>
      </c>
      <c r="G5" s="48" t="s">
        <v>330</v>
      </c>
      <c r="H5" s="57" t="s">
        <v>331</v>
      </c>
      <c r="I5" s="57" t="s">
        <v>332</v>
      </c>
      <c r="J5" s="48" t="s">
        <v>333</v>
      </c>
    </row>
    <row r="6" ht="18.75" customHeight="1" spans="1:10">
      <c r="A6" s="48">
        <v>1</v>
      </c>
      <c r="B6" s="48">
        <v>2</v>
      </c>
      <c r="C6" s="48">
        <v>3</v>
      </c>
      <c r="D6" s="48">
        <v>4</v>
      </c>
      <c r="E6" s="48">
        <v>5</v>
      </c>
      <c r="F6" s="57">
        <v>6</v>
      </c>
      <c r="G6" s="48">
        <v>7</v>
      </c>
      <c r="H6" s="57">
        <v>8</v>
      </c>
      <c r="I6" s="57">
        <v>9</v>
      </c>
      <c r="J6" s="48">
        <v>10</v>
      </c>
    </row>
    <row r="7" ht="18.75" customHeight="1" spans="1:10">
      <c r="A7" s="22"/>
      <c r="B7" s="58"/>
      <c r="C7" s="58"/>
      <c r="D7" s="58"/>
      <c r="E7" s="59"/>
      <c r="F7" s="60"/>
      <c r="G7" s="59"/>
      <c r="H7" s="60"/>
      <c r="I7" s="60"/>
      <c r="J7" s="59"/>
    </row>
    <row r="8" ht="18.75" customHeight="1" spans="1:10">
      <c r="A8" s="22"/>
      <c r="B8" s="22"/>
      <c r="C8" s="22"/>
      <c r="D8" s="22"/>
      <c r="E8" s="22"/>
      <c r="F8" s="61"/>
      <c r="G8" s="22"/>
      <c r="H8" s="22"/>
      <c r="I8" s="22"/>
      <c r="J8" s="22"/>
    </row>
    <row r="11" customHeight="1" spans="1:1">
      <c r="A11" s="38" t="s">
        <v>464</v>
      </c>
    </row>
  </sheetData>
  <mergeCells count="2">
    <mergeCell ref="A3:J3"/>
    <mergeCell ref="A4:H4"/>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8"/>
  <sheetViews>
    <sheetView showZeros="0" tabSelected="1" workbookViewId="0">
      <pane ySplit="1" topLeftCell="A2" activePane="bottomLeft" state="frozen"/>
      <selection/>
      <selection pane="bottomLeft" activeCell="F22" sqref="F22"/>
    </sheetView>
  </sheetViews>
  <sheetFormatPr defaultColWidth="9.14285714285714" defaultRowHeight="12" customHeight="1" outlineLevelCol="7"/>
  <cols>
    <col min="1" max="1" width="48.5714285714286" customWidth="1"/>
    <col min="2" max="2" width="18.7142857142857" customWidth="1"/>
    <col min="3" max="3" width="30" customWidth="1"/>
    <col min="4" max="4" width="23.5714285714286" customWidth="1"/>
    <col min="5" max="5" width="17.847619047619" customWidth="1"/>
    <col min="6" max="6" width="23.5714285714286" customWidth="1"/>
    <col min="7" max="7" width="25.1428571428571" customWidth="1"/>
    <col min="8" max="8" width="18.847619047619" customWidth="1"/>
  </cols>
  <sheetData>
    <row r="1" customHeight="1" spans="1:8">
      <c r="A1" s="1"/>
      <c r="B1" s="1"/>
      <c r="C1" s="1"/>
      <c r="D1" s="1"/>
      <c r="E1" s="1"/>
      <c r="F1" s="1"/>
      <c r="G1" s="1"/>
      <c r="H1" s="1"/>
    </row>
    <row r="2" ht="15" customHeight="1" spans="1:8">
      <c r="A2" s="2"/>
      <c r="B2" s="2"/>
      <c r="C2" s="2"/>
      <c r="D2" s="2"/>
      <c r="E2" s="2"/>
      <c r="F2" s="2"/>
      <c r="G2" s="2"/>
      <c r="H2" s="41" t="s">
        <v>465</v>
      </c>
    </row>
    <row r="3" ht="34.5" customHeight="1" spans="1:8">
      <c r="A3" s="42" t="str">
        <f>"2025"&amp;"年新增资产配置表"</f>
        <v>2025年新增资产配置表</v>
      </c>
      <c r="B3" s="7"/>
      <c r="C3" s="7"/>
      <c r="D3" s="7"/>
      <c r="E3" s="7"/>
      <c r="F3" s="7"/>
      <c r="G3" s="7"/>
      <c r="H3" s="7"/>
    </row>
    <row r="4" ht="18.75" customHeight="1" spans="1:8">
      <c r="A4" s="43" t="str">
        <f>"单位名称："&amp;"双江拉祜族佤族布朗族傣族自治县忙糯乡卫生院"</f>
        <v>单位名称：双江拉祜族佤族布朗族傣族自治县忙糯乡卫生院</v>
      </c>
      <c r="B4" s="9"/>
      <c r="C4" s="4"/>
      <c r="H4" s="44" t="s">
        <v>184</v>
      </c>
    </row>
    <row r="5" ht="18.75" customHeight="1" spans="1:8">
      <c r="A5" s="12" t="s">
        <v>197</v>
      </c>
      <c r="B5" s="12" t="s">
        <v>466</v>
      </c>
      <c r="C5" s="12" t="s">
        <v>467</v>
      </c>
      <c r="D5" s="12" t="s">
        <v>468</v>
      </c>
      <c r="E5" s="12" t="s">
        <v>469</v>
      </c>
      <c r="F5" s="45" t="s">
        <v>470</v>
      </c>
      <c r="G5" s="46"/>
      <c r="H5" s="47"/>
    </row>
    <row r="6" ht="18.75" customHeight="1" spans="1:8">
      <c r="A6" s="19"/>
      <c r="B6" s="19"/>
      <c r="C6" s="19"/>
      <c r="D6" s="19"/>
      <c r="E6" s="19"/>
      <c r="F6" s="48" t="s">
        <v>422</v>
      </c>
      <c r="G6" s="48" t="s">
        <v>471</v>
      </c>
      <c r="H6" s="48" t="s">
        <v>472</v>
      </c>
    </row>
    <row r="7" ht="18.75" customHeight="1" spans="1:8">
      <c r="A7" s="48">
        <v>1</v>
      </c>
      <c r="B7" s="48">
        <v>2</v>
      </c>
      <c r="C7" s="48">
        <v>3</v>
      </c>
      <c r="D7" s="48">
        <v>4</v>
      </c>
      <c r="E7" s="48">
        <v>5</v>
      </c>
      <c r="F7" s="48">
        <v>6</v>
      </c>
      <c r="G7" s="48">
        <v>7</v>
      </c>
      <c r="H7" s="48">
        <v>8</v>
      </c>
    </row>
    <row r="8" s="40" customFormat="1" ht="25" customHeight="1" spans="1:8">
      <c r="A8" s="49" t="s">
        <v>71</v>
      </c>
      <c r="B8" s="49" t="s">
        <v>473</v>
      </c>
      <c r="C8" s="49" t="s">
        <v>474</v>
      </c>
      <c r="D8" s="50" t="s">
        <v>428</v>
      </c>
      <c r="E8" s="50" t="s">
        <v>429</v>
      </c>
      <c r="F8" s="51">
        <v>15</v>
      </c>
      <c r="G8" s="49">
        <v>1200</v>
      </c>
      <c r="H8" s="52">
        <v>18000</v>
      </c>
    </row>
    <row r="9" s="40" customFormat="1" ht="25" customHeight="1" spans="1:8">
      <c r="A9" s="49" t="s">
        <v>71</v>
      </c>
      <c r="B9" s="49" t="s">
        <v>475</v>
      </c>
      <c r="C9" s="49" t="s">
        <v>476</v>
      </c>
      <c r="D9" s="50" t="s">
        <v>430</v>
      </c>
      <c r="E9" s="50" t="s">
        <v>431</v>
      </c>
      <c r="F9" s="51">
        <v>20</v>
      </c>
      <c r="G9" s="49">
        <v>150</v>
      </c>
      <c r="H9" s="52">
        <v>3000</v>
      </c>
    </row>
    <row r="10" s="40" customFormat="1" ht="25" customHeight="1" spans="1:8">
      <c r="A10" s="49" t="s">
        <v>71</v>
      </c>
      <c r="B10" s="49" t="s">
        <v>475</v>
      </c>
      <c r="C10" s="49" t="s">
        <v>477</v>
      </c>
      <c r="D10" s="50" t="s">
        <v>434</v>
      </c>
      <c r="E10" s="50" t="s">
        <v>435</v>
      </c>
      <c r="F10" s="51">
        <v>10</v>
      </c>
      <c r="G10" s="49">
        <v>350</v>
      </c>
      <c r="H10" s="52">
        <v>3500</v>
      </c>
    </row>
    <row r="11" s="40" customFormat="1" ht="25" customHeight="1" spans="1:8">
      <c r="A11" s="49" t="s">
        <v>71</v>
      </c>
      <c r="B11" s="49" t="s">
        <v>473</v>
      </c>
      <c r="C11" s="49" t="s">
        <v>478</v>
      </c>
      <c r="D11" s="50" t="s">
        <v>437</v>
      </c>
      <c r="E11" s="50" t="s">
        <v>438</v>
      </c>
      <c r="F11" s="51">
        <v>20</v>
      </c>
      <c r="G11" s="49">
        <v>2000</v>
      </c>
      <c r="H11" s="52">
        <v>40000</v>
      </c>
    </row>
    <row r="12" s="40" customFormat="1" ht="25" customHeight="1" spans="1:8">
      <c r="A12" s="49" t="s">
        <v>71</v>
      </c>
      <c r="B12" s="49" t="s">
        <v>475</v>
      </c>
      <c r="C12" s="49" t="s">
        <v>479</v>
      </c>
      <c r="D12" s="50" t="s">
        <v>440</v>
      </c>
      <c r="E12" s="50" t="s">
        <v>429</v>
      </c>
      <c r="F12" s="51">
        <v>4</v>
      </c>
      <c r="G12" s="49">
        <v>5000</v>
      </c>
      <c r="H12" s="52">
        <v>20000</v>
      </c>
    </row>
    <row r="13" s="40" customFormat="1" ht="25" customHeight="1" spans="1:8">
      <c r="A13" s="49" t="s">
        <v>71</v>
      </c>
      <c r="B13" s="49" t="s">
        <v>473</v>
      </c>
      <c r="C13" s="49" t="s">
        <v>480</v>
      </c>
      <c r="D13" s="50" t="s">
        <v>442</v>
      </c>
      <c r="E13" s="50" t="s">
        <v>429</v>
      </c>
      <c r="F13" s="51">
        <v>19</v>
      </c>
      <c r="G13" s="49">
        <v>4500</v>
      </c>
      <c r="H13" s="52">
        <v>85500</v>
      </c>
    </row>
    <row r="14" s="40" customFormat="1" ht="25" customHeight="1" spans="1:8">
      <c r="A14" s="49" t="s">
        <v>71</v>
      </c>
      <c r="B14" s="49" t="s">
        <v>475</v>
      </c>
      <c r="C14" s="49" t="s">
        <v>481</v>
      </c>
      <c r="D14" s="50" t="s">
        <v>443</v>
      </c>
      <c r="E14" s="50" t="s">
        <v>444</v>
      </c>
      <c r="F14" s="51">
        <v>3</v>
      </c>
      <c r="G14" s="49">
        <v>4500</v>
      </c>
      <c r="H14" s="52">
        <v>13500</v>
      </c>
    </row>
    <row r="15" ht="18.75" customHeight="1" spans="1:8">
      <c r="A15" s="26" t="s">
        <v>56</v>
      </c>
      <c r="B15" s="53"/>
      <c r="C15" s="53"/>
      <c r="D15" s="53"/>
      <c r="E15" s="54"/>
      <c r="F15" s="55">
        <f>SUM(F7:F14)</f>
        <v>97</v>
      </c>
      <c r="G15" s="24"/>
      <c r="H15" s="52">
        <f>SUM(H8:H14)</f>
        <v>183500</v>
      </c>
    </row>
    <row r="18" customHeight="1" spans="1:1">
      <c r="A18" s="38"/>
    </row>
  </sheetData>
  <mergeCells count="9">
    <mergeCell ref="A3:H3"/>
    <mergeCell ref="A4:C4"/>
    <mergeCell ref="F5:H5"/>
    <mergeCell ref="A15:E15"/>
    <mergeCell ref="A5:A6"/>
    <mergeCell ref="B5:B6"/>
    <mergeCell ref="C5:C6"/>
    <mergeCell ref="D5:D6"/>
    <mergeCell ref="E5:E6"/>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4"/>
  <sheetViews>
    <sheetView showZeros="0" workbookViewId="0">
      <pane ySplit="1" topLeftCell="A2" activePane="bottomLeft" state="frozen"/>
      <selection/>
      <selection pane="bottomLeft" activeCell="C26" sqref="C26"/>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customHeight="1" spans="1:11">
      <c r="A1" s="1"/>
      <c r="B1" s="1"/>
      <c r="C1" s="1"/>
      <c r="D1" s="1"/>
      <c r="E1" s="1"/>
      <c r="F1" s="1"/>
      <c r="G1" s="1"/>
      <c r="H1" s="1"/>
      <c r="I1" s="1"/>
      <c r="J1" s="1"/>
      <c r="K1" s="1"/>
    </row>
    <row r="2" ht="15" customHeight="1" spans="4:11">
      <c r="D2" s="29"/>
      <c r="E2" s="29"/>
      <c r="F2" s="29"/>
      <c r="G2" s="29"/>
      <c r="H2" s="30"/>
      <c r="I2" s="30"/>
      <c r="J2" s="30"/>
      <c r="K2" s="39" t="s">
        <v>482</v>
      </c>
    </row>
    <row r="3" ht="42.75" customHeight="1" spans="1:11">
      <c r="A3" s="6" t="s">
        <v>483</v>
      </c>
      <c r="B3" s="7"/>
      <c r="C3" s="7"/>
      <c r="D3" s="7"/>
      <c r="E3" s="7"/>
      <c r="F3" s="7"/>
      <c r="G3" s="7"/>
      <c r="H3" s="7"/>
      <c r="I3" s="7"/>
      <c r="J3" s="7"/>
      <c r="K3" s="7"/>
    </row>
    <row r="4" ht="18.75" customHeight="1" spans="1:11">
      <c r="A4" s="8" t="str">
        <f>"单位名称："&amp;"双江拉祜族佤族布朗族傣族自治县忙糯乡卫生院"</f>
        <v>单位名称：双江拉祜族佤族布朗族傣族自治县忙糯乡卫生院</v>
      </c>
      <c r="B4" s="9"/>
      <c r="C4" s="9"/>
      <c r="D4" s="9"/>
      <c r="E4" s="9"/>
      <c r="F4" s="9"/>
      <c r="G4" s="9"/>
      <c r="H4" s="10"/>
      <c r="I4" s="10"/>
      <c r="J4" s="10"/>
      <c r="K4" s="5" t="s">
        <v>184</v>
      </c>
    </row>
    <row r="5" ht="18.75" customHeight="1" spans="1:11">
      <c r="A5" s="11" t="s">
        <v>257</v>
      </c>
      <c r="B5" s="11" t="s">
        <v>199</v>
      </c>
      <c r="C5" s="11" t="s">
        <v>258</v>
      </c>
      <c r="D5" s="12" t="s">
        <v>200</v>
      </c>
      <c r="E5" s="12" t="s">
        <v>201</v>
      </c>
      <c r="F5" s="12" t="s">
        <v>259</v>
      </c>
      <c r="G5" s="12" t="s">
        <v>260</v>
      </c>
      <c r="H5" s="31" t="s">
        <v>56</v>
      </c>
      <c r="I5" s="13" t="s">
        <v>484</v>
      </c>
      <c r="J5" s="14"/>
      <c r="K5" s="15"/>
    </row>
    <row r="6" ht="18.75" customHeight="1" spans="1:11">
      <c r="A6" s="16"/>
      <c r="B6" s="16"/>
      <c r="C6" s="16"/>
      <c r="D6" s="17"/>
      <c r="E6" s="17"/>
      <c r="F6" s="17"/>
      <c r="G6" s="17"/>
      <c r="H6" s="32"/>
      <c r="I6" s="12" t="s">
        <v>59</v>
      </c>
      <c r="J6" s="12" t="s">
        <v>60</v>
      </c>
      <c r="K6" s="12" t="s">
        <v>61</v>
      </c>
    </row>
    <row r="7" ht="18.75" customHeight="1" spans="1:11">
      <c r="A7" s="18"/>
      <c r="B7" s="18"/>
      <c r="C7" s="18"/>
      <c r="D7" s="19"/>
      <c r="E7" s="19"/>
      <c r="F7" s="19"/>
      <c r="G7" s="19"/>
      <c r="H7" s="33"/>
      <c r="I7" s="19" t="s">
        <v>58</v>
      </c>
      <c r="J7" s="19"/>
      <c r="K7" s="19"/>
    </row>
    <row r="8" ht="18.75" customHeight="1" spans="1:11">
      <c r="A8" s="20">
        <v>1</v>
      </c>
      <c r="B8" s="20">
        <v>2</v>
      </c>
      <c r="C8" s="20">
        <v>3</v>
      </c>
      <c r="D8" s="20">
        <v>4</v>
      </c>
      <c r="E8" s="20">
        <v>5</v>
      </c>
      <c r="F8" s="20">
        <v>6</v>
      </c>
      <c r="G8" s="20">
        <v>7</v>
      </c>
      <c r="H8" s="20">
        <v>8</v>
      </c>
      <c r="I8" s="20">
        <v>9</v>
      </c>
      <c r="J8" s="21">
        <v>10</v>
      </c>
      <c r="K8" s="21">
        <v>11</v>
      </c>
    </row>
    <row r="9" ht="18.75" customHeight="1" spans="1:11">
      <c r="A9" s="34"/>
      <c r="B9" s="22"/>
      <c r="C9" s="34"/>
      <c r="D9" s="34"/>
      <c r="E9" s="34"/>
      <c r="F9" s="34"/>
      <c r="G9" s="34"/>
      <c r="H9" s="24"/>
      <c r="I9" s="24"/>
      <c r="J9" s="24"/>
      <c r="K9" s="24"/>
    </row>
    <row r="10" ht="18.75" customHeight="1" spans="1:11">
      <c r="A10" s="22"/>
      <c r="B10" s="22"/>
      <c r="C10" s="22"/>
      <c r="D10" s="22"/>
      <c r="E10" s="22"/>
      <c r="F10" s="22"/>
      <c r="G10" s="22"/>
      <c r="H10" s="24"/>
      <c r="I10" s="24"/>
      <c r="J10" s="24"/>
      <c r="K10" s="24"/>
    </row>
    <row r="11" ht="18.75" customHeight="1" spans="1:11">
      <c r="A11" s="35" t="s">
        <v>135</v>
      </c>
      <c r="B11" s="36"/>
      <c r="C11" s="36"/>
      <c r="D11" s="36"/>
      <c r="E11" s="36"/>
      <c r="F11" s="36"/>
      <c r="G11" s="37"/>
      <c r="H11" s="24"/>
      <c r="I11" s="24"/>
      <c r="J11" s="24"/>
      <c r="K11" s="24"/>
    </row>
    <row r="14" customHeight="1" spans="1:1">
      <c r="A14" s="38" t="s">
        <v>485</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4"/>
  <sheetViews>
    <sheetView showZeros="0" workbookViewId="0">
      <pane ySplit="1" topLeftCell="A2" activePane="bottomLeft" state="frozen"/>
      <selection/>
      <selection pane="bottomLeft" activeCell="C26" sqref="C26"/>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customHeight="1" spans="1:7">
      <c r="A1" s="1"/>
      <c r="B1" s="1"/>
      <c r="C1" s="1"/>
      <c r="D1" s="1"/>
      <c r="E1" s="1"/>
      <c r="F1" s="1"/>
      <c r="G1" s="1"/>
    </row>
    <row r="2" ht="15" customHeight="1" spans="1:7">
      <c r="A2" s="2"/>
      <c r="B2" s="2"/>
      <c r="C2" s="2"/>
      <c r="D2" s="3"/>
      <c r="E2" s="4"/>
      <c r="F2" s="4"/>
      <c r="G2" s="5" t="s">
        <v>486</v>
      </c>
    </row>
    <row r="3" ht="36.75" customHeight="1" spans="1:7">
      <c r="A3" s="6" t="str">
        <f>"2025"&amp;"年部门项目中期规划预算表"</f>
        <v>2025年部门项目中期规划预算表</v>
      </c>
      <c r="B3" s="7"/>
      <c r="C3" s="7"/>
      <c r="D3" s="7"/>
      <c r="E3" s="7"/>
      <c r="F3" s="7"/>
      <c r="G3" s="7"/>
    </row>
    <row r="4" ht="18.75" customHeight="1" spans="1:7">
      <c r="A4" s="8" t="str">
        <f>"单位名称："&amp;"双江拉祜族佤族布朗族傣族自治县忙糯乡卫生院"</f>
        <v>单位名称：双江拉祜族佤族布朗族傣族自治县忙糯乡卫生院</v>
      </c>
      <c r="B4" s="9"/>
      <c r="C4" s="9"/>
      <c r="D4" s="9"/>
      <c r="E4" s="10"/>
      <c r="F4" s="10"/>
      <c r="G4" s="5" t="s">
        <v>184</v>
      </c>
    </row>
    <row r="5" ht="18.75" customHeight="1" spans="1:7">
      <c r="A5" s="11" t="s">
        <v>258</v>
      </c>
      <c r="B5" s="11" t="s">
        <v>257</v>
      </c>
      <c r="C5" s="11" t="s">
        <v>199</v>
      </c>
      <c r="D5" s="12" t="s">
        <v>487</v>
      </c>
      <c r="E5" s="13" t="s">
        <v>59</v>
      </c>
      <c r="F5" s="14"/>
      <c r="G5" s="15"/>
    </row>
    <row r="6" ht="18.75" customHeight="1" spans="1:7">
      <c r="A6" s="16"/>
      <c r="B6" s="16"/>
      <c r="C6" s="16"/>
      <c r="D6" s="17"/>
      <c r="E6" s="11" t="str">
        <f>"2025"&amp;"年"</f>
        <v>2025年</v>
      </c>
      <c r="F6" s="11" t="str">
        <f>"2025"+1&amp;"年"</f>
        <v>2026年</v>
      </c>
      <c r="G6" s="12" t="str">
        <f>"2025"+2&amp;"年"</f>
        <v>2027年</v>
      </c>
    </row>
    <row r="7" ht="18.75" customHeight="1" spans="1:7">
      <c r="A7" s="18"/>
      <c r="B7" s="18"/>
      <c r="C7" s="18"/>
      <c r="D7" s="19"/>
      <c r="E7" s="18" t="s">
        <v>58</v>
      </c>
      <c r="F7" s="18"/>
      <c r="G7" s="19"/>
    </row>
    <row r="8" ht="18.75" customHeight="1" spans="1:7">
      <c r="A8" s="20">
        <v>1</v>
      </c>
      <c r="B8" s="20">
        <v>2</v>
      </c>
      <c r="C8" s="20">
        <v>3</v>
      </c>
      <c r="D8" s="20">
        <v>4</v>
      </c>
      <c r="E8" s="20">
        <v>5</v>
      </c>
      <c r="F8" s="20">
        <v>6</v>
      </c>
      <c r="G8" s="21">
        <v>7</v>
      </c>
    </row>
    <row r="9" ht="18.75" customHeight="1" spans="1:7">
      <c r="A9" s="22" t="s">
        <v>71</v>
      </c>
      <c r="B9" s="23"/>
      <c r="C9" s="23"/>
      <c r="D9" s="22"/>
      <c r="E9" s="24">
        <v>147500</v>
      </c>
      <c r="F9" s="24"/>
      <c r="G9" s="24"/>
    </row>
    <row r="10" ht="18.75" customHeight="1" spans="1:7">
      <c r="A10" s="22"/>
      <c r="B10" s="22" t="s">
        <v>488</v>
      </c>
      <c r="C10" s="22" t="s">
        <v>274</v>
      </c>
      <c r="D10" s="22" t="s">
        <v>489</v>
      </c>
      <c r="E10" s="24">
        <v>25000</v>
      </c>
      <c r="F10" s="24"/>
      <c r="G10" s="24"/>
    </row>
    <row r="11" ht="18.75" customHeight="1" spans="1:7">
      <c r="A11" s="25"/>
      <c r="B11" s="22" t="s">
        <v>488</v>
      </c>
      <c r="C11" s="22" t="s">
        <v>279</v>
      </c>
      <c r="D11" s="22" t="s">
        <v>489</v>
      </c>
      <c r="E11" s="24">
        <v>50000</v>
      </c>
      <c r="F11" s="24"/>
      <c r="G11" s="24"/>
    </row>
    <row r="12" ht="18.75" customHeight="1" spans="1:7">
      <c r="A12" s="25"/>
      <c r="B12" s="22" t="s">
        <v>490</v>
      </c>
      <c r="C12" s="22" t="s">
        <v>319</v>
      </c>
      <c r="D12" s="22" t="s">
        <v>489</v>
      </c>
      <c r="E12" s="24">
        <v>30000</v>
      </c>
      <c r="F12" s="24"/>
      <c r="G12" s="24"/>
    </row>
    <row r="13" ht="18.75" customHeight="1" spans="1:7">
      <c r="A13" s="25"/>
      <c r="B13" s="22" t="s">
        <v>490</v>
      </c>
      <c r="C13" s="22" t="s">
        <v>294</v>
      </c>
      <c r="D13" s="22" t="s">
        <v>489</v>
      </c>
      <c r="E13" s="24">
        <v>42500</v>
      </c>
      <c r="F13" s="24"/>
      <c r="G13" s="24"/>
    </row>
    <row r="14" ht="18.75" customHeight="1" spans="1:7">
      <c r="A14" s="26" t="s">
        <v>56</v>
      </c>
      <c r="B14" s="27" t="s">
        <v>491</v>
      </c>
      <c r="C14" s="27"/>
      <c r="D14" s="28"/>
      <c r="E14" s="24">
        <v>147500</v>
      </c>
      <c r="F14" s="24"/>
      <c r="G14" s="24"/>
    </row>
  </sheetData>
  <mergeCells count="11">
    <mergeCell ref="A3:G3"/>
    <mergeCell ref="A4:D4"/>
    <mergeCell ref="E5:G5"/>
    <mergeCell ref="A14:D14"/>
    <mergeCell ref="A5:A7"/>
    <mergeCell ref="B5:B7"/>
    <mergeCell ref="C5:C7"/>
    <mergeCell ref="D5:D7"/>
    <mergeCell ref="E6:E7"/>
    <mergeCell ref="F6:F7"/>
    <mergeCell ref="G6:G7"/>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中央和省、市转移支付补助项目支出预算表11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一生能养几只狗</cp:lastModifiedBy>
  <dcterms:created xsi:type="dcterms:W3CDTF">2025-03-10T05:50:00Z</dcterms:created>
  <dcterms:modified xsi:type="dcterms:W3CDTF">2025-03-11T01:52:09Z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7EFCFFDEFE4041FA9E2DB0EBF8324767_13</vt:lpwstr>
  </property>
  <property fmtid="{D5CDD505-2E9C-101B-9397-08002B2CF9AE}" pid="3" name="KSOProductBuildVer">
    <vt:lpwstr>2052-12.1.0.20305</vt:lpwstr>
  </property>
</Properties>
</file>