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firstSheet="12" activeTab="1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7" hidden="1">'部门项目支出预算表05-1'!$A$1:$W$73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<sst xmlns="http://schemas.openxmlformats.org/spreadsheetml/2006/main" count="1799" uniqueCount="509">
  <si>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</si>
  <si>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</si>
  <si>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</si>
  <si>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</si>
  <si>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</si>
  <si>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</si>
  <si>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</si>
  <si>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</si>
  <si>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</si>
  <si>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</si>
  <si>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</si>
  <si>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</si>
  <si>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</si>
  <si>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</si>
  <si>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</si>
  <si>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</si>
  <si>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</si>
  <si>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</si>
  <si>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</si>
  <si>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</si>
  <si>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</si>
  <si>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</si>
  <si>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</si>
  <si>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</si>
  <si>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</si>
  <si>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</si>
  <si>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</si>
  <si>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</si>
  <si>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</si>
  <si>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</si>
  <si>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</si>
  <si>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</si>
  <si>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</si>
  <si>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</si>
  <si>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</si>
  <si>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</si>
  <si>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</si>
  <si>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</si>
  <si>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</si>
  <si>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</si>
  <si>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</si>
  <si>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</si>
  <si>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</si>
  <si>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</si>
  <si>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</si>
  <si>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</si>
  <si>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</si>
  <si>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</si>
  <si>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</si>
  <si>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</si>
  <si>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</si>
  <si>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</si>
  <si>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</si>
  <si>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</si>
  <si>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</si>
  <si>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</si>
  <si>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</si>
  <si>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</si>
  <si>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</si>
  <si>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</si>
  <si>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</si>
  <si>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</si>
  <si>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</si>
  <si>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</si>
  <si>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</si>
  <si>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</si>
  <si>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</si>
  <si>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</si>
  <si>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</si>
  <si>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</si>
  <si>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105018</t>
  </si>
  <si>
    <t>双江拉祜族佤族布朗族傣族自治县大文九年一贯制学校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</si>
  <si>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</si>
  <si>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</si>
  <si>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</si>
  <si>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</si>
  <si>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</si>
  <si>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</si>
  <si>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</si>
  <si>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</si>
  <si>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</si>
  <si>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</si>
  <si>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</si>
  <si>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</si>
  <si>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</si>
  <si>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</si>
  <si>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</si>
  <si>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</si>
  <si>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</si>
  <si>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</si>
  <si>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2050202</t>
  </si>
  <si>
    <t>小学教育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</si>
  <si>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</si>
  <si>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</si>
  <si>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</si>
  <si>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</si>
  <si>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</si>
  <si>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</si>
  <si>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</si>
  <si>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</si>
  <si>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</si>
  <si>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</si>
  <si>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</si>
  <si>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</si>
  <si>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</si>
  <si>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</si>
  <si>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</si>
  <si>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</si>
  <si>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</si>
  <si>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</si>
  <si>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</si>
  <si>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</si>
  <si>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</si>
  <si>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</si>
  <si>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</si>
  <si>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</si>
  <si>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</si>
  <si>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</si>
  <si>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</si>
  <si>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</si>
  <si>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</si>
  <si>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</si>
  <si>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</si>
  <si>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</si>
  <si>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</si>
  <si>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</si>
  <si>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</si>
  <si>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</si>
  <si>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</si>
  <si>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</si>
  <si>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</si>
  <si>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</si>
  <si>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2296003</t>
  </si>
  <si>
    <t>用于体育事业的彩票公益金支出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</si>
  <si>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</si>
  <si>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</si>
  <si>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</si>
  <si>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</si>
  <si>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</si>
  <si>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</si>
  <si>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</si>
  <si>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</si>
  <si>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</si>
  <si>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</si>
  <si>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</si>
  <si>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</si>
  <si>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</si>
  <si>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</si>
  <si>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</si>
  <si>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</si>
  <si>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</si>
  <si>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</si>
  <si>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</si>
  <si>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</si>
  <si>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</si>
  <si>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</si>
  <si>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</si>
  <si>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</si>
  <si>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</si>
  <si>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</si>
  <si>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</si>
  <si>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</si>
  <si>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</si>
  <si>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</si>
  <si>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</si>
  <si>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</si>
  <si>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</si>
  <si>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</si>
  <si>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</si>
  <si>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</si>
  <si>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</si>
  <si>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</si>
  <si>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</si>
  <si>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</si>
  <si>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</si>
  <si>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</si>
  <si>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</si>
  <si>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</si>
  <si>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</si>
  <si>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</si>
  <si>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</si>
  <si>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</si>
  <si>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</si>
  <si>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</si>
  <si>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</si>
  <si>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</si>
  <si>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</si>
  <si>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</si>
  <si>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</si>
  <si>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</si>
  <si>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</si>
  <si>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</si>
  <si>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</si>
  <si>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</si>
  <si>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</si>
  <si>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说明：双江拉祜族佤族布朗族傣族自治县大文九年一贯制学校2025年无“三公”经费支出预算，故此表为空表。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</si>
  <si>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</si>
  <si>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</si>
  <si>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</si>
  <si>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</si>
  <si>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</si>
  <si>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</si>
  <si>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</si>
  <si>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</si>
  <si>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</si>
  <si>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</si>
  <si>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</si>
  <si>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</si>
  <si>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</si>
  <si>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</si>
  <si>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</si>
  <si>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</si>
  <si>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</si>
  <si>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</si>
  <si>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530925210000000001972</t>
  </si>
  <si>
    <t>事业人员工资支出</t>
  </si>
  <si>
    <t>30101</t>
  </si>
  <si>
    <t>基本工资</t>
  </si>
  <si>
    <t>30102</t>
  </si>
  <si>
    <t>津贴补贴</t>
  </si>
  <si>
    <t>530925231100001423764</t>
  </si>
  <si>
    <t>集中连片地区乡村教师生活补助</t>
  </si>
  <si>
    <t>30107</t>
  </si>
  <si>
    <t>绩效工资</t>
  </si>
  <si>
    <t>530925231100001423772</t>
  </si>
  <si>
    <t>绩效工资（2017年提高标准部分）</t>
  </si>
  <si>
    <t>530925210000000001973</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</si>
  <si>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</si>
  <si>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</si>
  <si>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</si>
  <si>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</si>
  <si>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</si>
  <si>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</si>
  <si>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</si>
  <si>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</si>
  <si>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</si>
  <si>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</si>
  <si>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</si>
  <si>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530925210000000001974</t>
  </si>
  <si>
    <t>30113</t>
  </si>
  <si>
    <t>530925231100001423776</t>
  </si>
  <si>
    <t>编制外长聘人员支出</t>
  </si>
  <si>
    <t>30199</t>
  </si>
  <si>
    <t>其他工资福利支出</t>
  </si>
  <si>
    <t>530925231100001179959</t>
  </si>
  <si>
    <t>退休人员公用经费</t>
  </si>
  <si>
    <t>30299</t>
  </si>
  <si>
    <t>其他商品和服务支出</t>
  </si>
  <si>
    <t>530925231100001423777</t>
  </si>
  <si>
    <t>生均公用经费</t>
  </si>
  <si>
    <t>30201</t>
  </si>
  <si>
    <t>办公费</t>
  </si>
  <si>
    <t>530925231100001423779</t>
  </si>
  <si>
    <t>学前教育生均公用经费</t>
  </si>
  <si>
    <t>530925231100001179958</t>
  </si>
  <si>
    <t>工会经费</t>
  </si>
  <si>
    <t>30228</t>
  </si>
  <si>
    <t>530925251100003767102</t>
  </si>
  <si>
    <t>残疾人就业保障金</t>
  </si>
  <si>
    <t>530925231100001423765</t>
  </si>
  <si>
    <t>其他退休费</t>
  </si>
  <si>
    <t>30302</t>
  </si>
  <si>
    <t>退休费</t>
  </si>
  <si>
    <t>530925251100003767097</t>
  </si>
  <si>
    <t>离退休费</t>
  </si>
  <si>
    <t>预算05-1表</t>
  </si>
  <si>
    <t>项目分类</t>
  </si>
  <si>
    <t>项目单位</t>
  </si>
  <si>
    <t>经济科目编码</t>
  </si>
  <si>
    <t>经济科目名称</t>
  </si>
  <si>
    <t>本年拨款</t>
  </si>
  <si>
    <t>其中：本次下达</t>
  </si>
  <si>
    <t>2021至2023年专项整改（公办幼儿园生均公用经费）（县级配套）资金</t>
  </si>
  <si>
    <t>事业发展类</t>
  </si>
  <si>
    <t>530925241100002943237</t>
  </si>
  <si>
    <t>2021至2023年专项整改（特殊教育公用经费）上级专款资金</t>
  </si>
  <si>
    <t>民生类</t>
  </si>
  <si>
    <t>530925241100002943060</t>
  </si>
  <si>
    <t>2021至2023年专项整改（幼儿园保教费）资金</t>
  </si>
  <si>
    <t>530925241100002943064</t>
  </si>
  <si>
    <t>2024年学前幼儿资助省级资金</t>
  </si>
  <si>
    <t>530925241100003125114</t>
  </si>
  <si>
    <t>30308</t>
  </si>
  <si>
    <t>助学金</t>
  </si>
  <si>
    <t>2024年学前幼儿资助中央资金</t>
  </si>
  <si>
    <t>530925241100003125113</t>
  </si>
  <si>
    <t>2024年义务教育公用经费第二批中央直达资金</t>
  </si>
  <si>
    <t>530925241100003150324</t>
  </si>
  <si>
    <t>（非财政项目）自有资金（初中学生伙食费）专项经费</t>
  </si>
  <si>
    <t>530925241100003183812</t>
  </si>
  <si>
    <t>（非财政项目）自有资金（小学学生伙食费）专项经费</t>
  </si>
  <si>
    <t>530925241100003183060</t>
  </si>
  <si>
    <t>初中2024年较少民族学生补助第二批中央直达资金</t>
  </si>
  <si>
    <t>530925241100003150323</t>
  </si>
  <si>
    <t>初中2024年特殊教育公用经费第二批省级直达资金</t>
  </si>
  <si>
    <t>530925241100003150319</t>
  </si>
  <si>
    <t>初中2024年义务教育公用经费第二批省级直达资金</t>
  </si>
  <si>
    <t>530925241100003150317</t>
  </si>
  <si>
    <t>初中2024年义务教育困难学生生活补助第二批省级直达资金</t>
  </si>
  <si>
    <t>530925241100003150337</t>
  </si>
  <si>
    <t>初中2024年义务教育困难学生生活补助第二批中央直达资金</t>
  </si>
  <si>
    <t>530925241100003150322</t>
  </si>
  <si>
    <t>初中2024年义务教育学生营养改善计划第二批中央直达资金</t>
  </si>
  <si>
    <t>530925241100003150338</t>
  </si>
  <si>
    <t>初中临财教发〔2024〕148号义务教育公用经费第一批市级资金</t>
  </si>
  <si>
    <t>530925241100003307595</t>
  </si>
  <si>
    <t>临财教发〔2024〕148号特殊公用经费第一批市级资金</t>
  </si>
  <si>
    <t>530925241100003310298</t>
  </si>
  <si>
    <t>临财教发〔2024〕63号学校体育场馆免费低收费开放专项经费</t>
  </si>
  <si>
    <t>530925241100002984524</t>
  </si>
  <si>
    <t>30213</t>
  </si>
  <si>
    <t>维修（护）费</t>
  </si>
  <si>
    <t>特岗教师补发工资资金</t>
  </si>
  <si>
    <t>530925251100003767313</t>
  </si>
  <si>
    <t>30399</t>
  </si>
  <si>
    <t>其他对个人和家庭的补助</t>
  </si>
  <si>
    <t>特殊教育及送教上门公用经费资金</t>
  </si>
  <si>
    <t>530925231100001178178</t>
  </si>
  <si>
    <t>小学2024年较少民族学生补助第二批中央直达资金</t>
  </si>
  <si>
    <t>小学2024年特殊教育公用经费第二批省级直达资金</t>
  </si>
  <si>
    <t>小学2024年义务教育公用经费第二批省级直达资金</t>
  </si>
  <si>
    <t>小学2024年义务教育困难学生生活补助第二批省级直达资金</t>
  </si>
  <si>
    <t>小学2024年义务教育困难学生生活补助第二批中央直达资金</t>
  </si>
  <si>
    <t>小学2024年义务教育学生营养改善计划第二批中央直达资金</t>
  </si>
  <si>
    <t>学前教育办公运转经费</t>
  </si>
  <si>
    <t>530925241100002276935</t>
  </si>
  <si>
    <t>学前教育营养膳食补助经费</t>
  </si>
  <si>
    <t>530925241100002276950</t>
  </si>
  <si>
    <t>学前教育幼儿资助经费</t>
  </si>
  <si>
    <t>530925241100002276423</t>
  </si>
  <si>
    <t>义务教育公用经费</t>
  </si>
  <si>
    <t>530925241100002879933</t>
  </si>
  <si>
    <t>义务教育家庭经济困难学生生活补助经费</t>
  </si>
  <si>
    <t>530925241100002276500</t>
  </si>
  <si>
    <t>预算05-2表</t>
  </si>
  <si>
    <t>单位名称、项目名称</t>
  </si>
  <si>
    <t>项目年度绩效目标</t>
  </si>
  <si>
    <t>一级指标</t>
  </si>
  <si>
    <t>二级指标</t>
  </si>
  <si>
    <t>三级指标</t>
  </si>
  <si>
    <t>指标性质</t>
  </si>
  <si>
    <t>指标值</t>
  </si>
  <si>
    <t>度量单位</t>
  </si>
  <si>
    <t>指标属性</t>
  </si>
  <si>
    <t>指标内容</t>
  </si>
  <si>
    <t>保障学校办公正常运转，促进学校各项工作有序开展。</t>
  </si>
  <si>
    <t>产出指标</t>
  </si>
  <si>
    <t>数量指标</t>
  </si>
  <si>
    <t>资金到位率</t>
  </si>
  <si>
    <t>&gt;=</t>
  </si>
  <si>
    <t>100</t>
  </si>
  <si>
    <t>%</t>
  </si>
  <si>
    <t>定量指标</t>
  </si>
  <si>
    <t>反映资金到位率情况</t>
  </si>
  <si>
    <t>质量指标</t>
  </si>
  <si>
    <t>完成及时性</t>
  </si>
  <si>
    <t>=</t>
  </si>
  <si>
    <t>反映完成及时性情况</t>
  </si>
  <si>
    <t>时效指标</t>
  </si>
  <si>
    <t>资金及时拨付</t>
  </si>
  <si>
    <t>反映资金拨付及时性的情况</t>
  </si>
  <si>
    <t>效益指标</t>
  </si>
  <si>
    <t>社会效益</t>
  </si>
  <si>
    <t>办公运转条件</t>
  </si>
  <si>
    <t>改善</t>
  </si>
  <si>
    <t>定性指标</t>
  </si>
  <si>
    <t>反映办学条件改善的情况。</t>
  </si>
  <si>
    <t>满意度指标</t>
  </si>
  <si>
    <t>服务对象满意度</t>
  </si>
  <si>
    <t>使用人员满意度</t>
  </si>
  <si>
    <t>90</t>
  </si>
  <si>
    <t>反映使用人员满意度程度</t>
  </si>
  <si>
    <t>根据教育部等七部门印发的《学生营养改善计划实施办法》《双江自治县农村义务教育阶段及学前教育阶段营养改善计划实施方案》《双江自治县人民政府关于同意营养改善计划学校食堂大宗食材进行集中统一采购的批复》等有关规定，2024年秋季学期起，我县实施营养改善计划的学校食堂收回学校自主经营管理，食堂经营所需的大米、食用油、面粉、肉、蛋、奶等纳入政府采购范围，由县级教育行政主管部门通过联合采购方式统一组织实施。</t>
  </si>
  <si>
    <t>学生人数</t>
  </si>
  <si>
    <t>238</t>
  </si>
  <si>
    <t>人</t>
  </si>
  <si>
    <t>政策宣传次数</t>
  </si>
  <si>
    <t>次</t>
  </si>
  <si>
    <t>兑现准确率</t>
  </si>
  <si>
    <t>95</t>
  </si>
  <si>
    <t>发放及时率</t>
  </si>
  <si>
    <t>政策知晓率</t>
  </si>
  <si>
    <t>受益对象满意度</t>
  </si>
  <si>
    <t>做好本部门人员、公用经费保障，按规定落实干部职工各项待遇，支持部门正常履职。</t>
  </si>
  <si>
    <t>工资福利发放人数</t>
  </si>
  <si>
    <t>8</t>
  </si>
  <si>
    <t>人(人次、家)</t>
  </si>
  <si>
    <t>反映部门（单位）实际发放工资人员数量。</t>
  </si>
  <si>
    <t>发放对象准确率</t>
  </si>
  <si>
    <t>反映获补助对象认定的准确性情况。
获补对象准确率=抽检符合标准的补助对象数/抽检实际补助对象数*100%</t>
  </si>
  <si>
    <t>反映补助准确发放的情况。
补助兑现准确率=补助兑付额/应付额*100%</t>
  </si>
  <si>
    <t>反映发放单位及时发放补助资金的情况。
发放及时率=在时限内发放资金/应发放资金*100%</t>
  </si>
  <si>
    <t>部门运转</t>
  </si>
  <si>
    <t>正常运转</t>
  </si>
  <si>
    <t>反映部门（单位）运转情况。</t>
  </si>
  <si>
    <t>反映服务对象的满意程度。</t>
  </si>
  <si>
    <t>目标1：经费用于日常办公、教学设施维护、教学物资采购、学生活动等方面的开支，改善学校办公、办学条件，保障幼儿园教育教学工作正常运行。
目标2：创建和谐的教育环境，提高保教保育质量，保障幼儿健康成长，提高学前教育幼儿入园率，促进教育公平，全面提升学前教育的整体水平。
目标3：提升幼儿教师专业水平和幼儿园管理水平，办好人民满意的教育。</t>
  </si>
  <si>
    <t>获补对象数</t>
  </si>
  <si>
    <t>15</t>
  </si>
  <si>
    <t>反映获补助学生人数。</t>
  </si>
  <si>
    <t>获补对象准确率</t>
  </si>
  <si>
    <t>反映资金到位情况。
资金到位率=在时限内到位资金/应到位资金*100%</t>
  </si>
  <si>
    <t>经济效益</t>
  </si>
  <si>
    <t>带动社会经济发展</t>
  </si>
  <si>
    <t>有效带动</t>
  </si>
  <si>
    <t>反映经费带动社会经济发展的情况。</t>
  </si>
  <si>
    <t>幼儿学习、生活状况改善</t>
  </si>
  <si>
    <t>有所改善</t>
  </si>
  <si>
    <t>反映经费促进幼儿学习、生活状况改善的情况。</t>
  </si>
  <si>
    <t>办学条件改善</t>
  </si>
  <si>
    <t>反映经费促进学校办学条件状况改善的情况。</t>
  </si>
  <si>
    <t>幼儿入园率提升</t>
  </si>
  <si>
    <t>有所提升</t>
  </si>
  <si>
    <t>反映幼儿园入园率提升的情况。</t>
  </si>
  <si>
    <t>学生满意度</t>
  </si>
  <si>
    <t>反映受益对象的满意程度。</t>
  </si>
  <si>
    <t>家长满意度</t>
  </si>
  <si>
    <t>反映家长的满意程度。</t>
  </si>
  <si>
    <t>教职工满意度</t>
  </si>
  <si>
    <t>反映教职工的满意程度。</t>
  </si>
  <si>
    <t>以2022-2023学年的特殊教育学生为依据，按时足额下达特殊教育公用经费补助资金，按照标准中学6000元/生/年，使特殊教育学校及随班就读的残疾学生得到更好的教育和康复。</t>
  </si>
  <si>
    <t>反映获补助人员、企业的数量情况，也适用补贴、资助等形式的补助。</t>
  </si>
  <si>
    <t>获补覆盖率</t>
  </si>
  <si>
    <t>获补覆盖率=实际获得补助人数（企业数）/申请符合标准人数（企业数）*100%</t>
  </si>
  <si>
    <t>反映补助政策的宣传效果情况。
政策知晓率=调查中补助政策知晓人数/调查总人数*100%</t>
  </si>
  <si>
    <t>反映获补助受益对象的满意程度。</t>
  </si>
  <si>
    <t>学前教育阶段是儿童成长发育的关键时期，营养膳食对幼儿的身体健康和智力发展具有重要影响。为提高学前教育质量，我国政府提出了学前教育营养膳食补助经费项目，旨在改善幼儿营养状况，促进幼儿健康成长</t>
  </si>
  <si>
    <t>资助学前教育营养膳食补助人数</t>
  </si>
  <si>
    <t>反映资助建档立卡贫困户子女人数情况</t>
  </si>
  <si>
    <t>反映补助政策的宣传力度情况。即通过门户网站、报刊、通信、电视、户外广告等对补助政策进行宣传的次数。</t>
  </si>
  <si>
    <t>资助标准达标率</t>
  </si>
  <si>
    <t>反映资助标准达标情况</t>
  </si>
  <si>
    <t>资助经费及时发放率</t>
  </si>
  <si>
    <t>反映资助经费及时发放情况</t>
  </si>
  <si>
    <t>身体状况改善</t>
  </si>
  <si>
    <t>反映补助学生身体改善的情况。</t>
  </si>
  <si>
    <t>本项目给家庭经济困难学生带来了极大的帮助，改善了学生在校生活的条件，使学生增强了学习的信心，激励学生的学习积极性，学生失学人数为零，保障学生顺利完成九年义务教育，为巩固“普九”成果奠定了良好的基础，促进教育公平。</t>
  </si>
  <si>
    <t>资助家庭经济困难学生人数</t>
  </si>
  <si>
    <t>788</t>
  </si>
  <si>
    <t>反映资助家庭经济困难学生人数情况</t>
  </si>
  <si>
    <t>反映补助对象兑现准确情况</t>
  </si>
  <si>
    <t>映资助经费及时发放情况</t>
  </si>
  <si>
    <t>生活状况改善</t>
  </si>
  <si>
    <t>反映补助学生家庭生活状况改善的情况。</t>
  </si>
  <si>
    <t>35</t>
  </si>
  <si>
    <t>反映补助带动社会经济发展的情况。</t>
  </si>
  <si>
    <t>反映补助促进幼儿学习、生活状况改善的情况。</t>
  </si>
  <si>
    <t>反映补助促进幼儿入园率提升的情况。</t>
  </si>
  <si>
    <t>反映补助促进学校办学条件改善的情况。</t>
  </si>
  <si>
    <t>反映获补助学生的满意程度。</t>
  </si>
  <si>
    <t>反映学校教职工的满意程度。</t>
  </si>
  <si>
    <t>458</t>
  </si>
  <si>
    <t>空帮助贫困家庭的孩子获得教育机会，提高他们的综合素质，促进教育公平和社会进步。</t>
  </si>
  <si>
    <t>学前教育幼儿资助人数</t>
  </si>
  <si>
    <t>反映学前教育幼儿资助人数情况</t>
  </si>
  <si>
    <t>1.对义务教育阶段特殊（残疾）学生给予补充特殊教育生均公用经费，改善特殊教育学生学习条件，激励特殊教育学生学习积极性，保障特殊教育学生顺利完成九年义务教育，提高义务教育阶段学生完学率，促进教育公平，全面提升义务教育的整体水平。
2.落实保障资金，减轻特殊教育学生家庭负担，确保惠民政策落实到位。
3.加大力度宣传惠民政策体系，使这项惠民政策家喻户晓、深入人心。</t>
  </si>
  <si>
    <t>反映特殊教育学生获得补充公用经费人数情况。</t>
  </si>
  <si>
    <t>获补覆盖率=实际获得补助人数/申请符合标准人数*100%</t>
  </si>
  <si>
    <t>反映发放单位及时发放补助资金的情况。
资金到位率=在时限内到位资金/应到位资金*100%</t>
  </si>
  <si>
    <t>带动经济社会发展</t>
  </si>
  <si>
    <t>反映保障资金带动经济社会发展的情况。</t>
  </si>
  <si>
    <t>80</t>
  </si>
  <si>
    <t>学习生活状况改善</t>
  </si>
  <si>
    <t>反映补助促进受助对象生活状况改善的情况。</t>
  </si>
  <si>
    <t>85</t>
  </si>
  <si>
    <t>预算06表</t>
  </si>
  <si>
    <t>政府性基金预算支出预算表</t>
  </si>
  <si>
    <t>单位名称：全部</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</si>
  <si>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</si>
  <si>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</si>
  <si>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</si>
  <si>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</si>
  <si>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</si>
  <si>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</si>
  <si>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</si>
  <si>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</si>
  <si>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</si>
  <si>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</si>
  <si>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</si>
  <si>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说明：双江拉祜族佤族布朗族傣族自治县大文九年一贯制学校2025年无政府采购预算，故此表为空表。</t>
  </si>
  <si>
    <t>预算08表</t>
  </si>
  <si>
    <t>政府购买服务项目</t>
  </si>
  <si>
    <t>政府购买服务目录</t>
  </si>
  <si>
    <t>政府性基金</t>
  </si>
  <si>
    <t>说明：双江拉祜族佤族布朗族傣族自治县大文九年一贯制学校2025年无政府购买服务预算，故此表为空表。</t>
  </si>
  <si>
    <t>预算09-1表</t>
  </si>
  <si>
    <t>单位名称（项目）</t>
  </si>
  <si>
    <t>地区</t>
  </si>
  <si>
    <t>-</t>
  </si>
  <si>
    <t>说明：双江拉祜族佤族布朗族傣族自治县大文九年一贯制学校2025年无县对下转移支付预算，故此表为空表。</t>
  </si>
  <si>
    <t>预算09-2表</t>
  </si>
  <si>
    <t>说明：双江拉祜族佤族布朗族傣族自治县大文九年一贯制学校2025年无县对下转移支付预算，无相应绩效目标，故此表为空表。</t>
  </si>
  <si>
    <t>预算10表</t>
  </si>
  <si>
    <t>资产类别</t>
  </si>
  <si>
    <t>资产分类代码.名称</t>
  </si>
  <si>
    <t>资产名称</t>
  </si>
  <si>
    <t>计量单位</t>
  </si>
  <si>
    <t>财政部门批复数（元）</t>
  </si>
  <si>
    <t>单价</t>
  </si>
  <si>
    <t>金额</t>
  </si>
  <si>
    <t>说明：双江拉祜族佤族布朗族傣族自治县大文九年一贯制学校2025年无新增资产，故此表为空表。</t>
  </si>
  <si>
    <t>预算11表</t>
  </si>
  <si>
    <t>上级补助</t>
  </si>
  <si>
    <t>说明：双江拉祜族佤族布朗族傣族自治县2025年大文九年一贯制学校无转移支付补助项目支出预算，故此表为空表。</t>
  </si>
  <si>
    <t>预算12表</t>
  </si>
  <si>
    <t>项目级次</t>
  </si>
  <si>
    <t>312 民生类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</si>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</sst>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3">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9"/>
      <color rgb="FF000000"/>
      <name val="Microsoft YaHei UI"/>
      <charset val="134"/>
    </font>
    <font>
      <sz val="14"/>
      <name val="宋体"/>
      <charset val="134"/>
    </font>
    <font>
      <sz val="11.25"/>
      <color rgb="FF000000"/>
      <name val="宋体"/>
      <charset val="134"/>
    </font>
    <font>
      <b/>
      <sz val="23"/>
      <name val="宋体"/>
      <charset val="134"/>
    </font>
    <font>
      <b/>
      <sz val="22"/>
      <color rgb="FF000000"/>
      <name val="宋体"/>
      <charset val="134"/>
    </font>
    <font>
      <sz val="11"/>
      <name val="宋体"/>
      <charset val="134"/>
    </font>
    <font>
      <sz val="14"/>
      <name val="Microsoft YaHei UI"/>
      <charset val="134"/>
    </font>
    <font>
      <sz val="14"/>
      <color theme="1"/>
      <name val="Microsoft YaHei UI"/>
      <charset val="134"/>
    </font>
    <font>
      <sz val="10"/>
      <color rgb="FFFFFFFF"/>
      <name val="宋体"/>
      <charset val="134"/>
    </font>
    <font>
      <b/>
      <sz val="21"/>
      <color rgb="FF000000"/>
      <name val="宋体"/>
      <charset val="134"/>
    </font>
    <font>
      <sz val="10"/>
      <color theme="1"/>
      <name val="宋体"/>
      <charset val="134"/>
    </font>
    <font>
      <sz val="9"/>
      <color theme="1"/>
      <name val="宋体"/>
      <charset val="134"/>
    </font>
    <font>
      <sz val="11"/>
      <color theme="1"/>
      <name val="宋体"/>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4" borderId="14"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5" applyNumberFormat="0" applyFill="0" applyAlignment="0" applyProtection="0">
      <alignment vertical="center"/>
    </xf>
    <xf numFmtId="0" fontId="40" fillId="0" borderId="15" applyNumberFormat="0" applyFill="0" applyAlignment="0" applyProtection="0">
      <alignment vertical="center"/>
    </xf>
    <xf numFmtId="0" fontId="41" fillId="0" borderId="16" applyNumberFormat="0" applyFill="0" applyAlignment="0" applyProtection="0">
      <alignment vertical="center"/>
    </xf>
    <xf numFmtId="0" fontId="41" fillId="0" borderId="0" applyNumberFormat="0" applyFill="0" applyBorder="0" applyAlignment="0" applyProtection="0">
      <alignment vertical="center"/>
    </xf>
    <xf numFmtId="0" fontId="42" fillId="5" borderId="17" applyNumberFormat="0" applyAlignment="0" applyProtection="0">
      <alignment vertical="center"/>
    </xf>
    <xf numFmtId="0" fontId="43" fillId="6" borderId="18" applyNumberFormat="0" applyAlignment="0" applyProtection="0">
      <alignment vertical="center"/>
    </xf>
    <xf numFmtId="0" fontId="44" fillId="6" borderId="17" applyNumberFormat="0" applyAlignment="0" applyProtection="0">
      <alignment vertical="center"/>
    </xf>
    <xf numFmtId="0" fontId="45" fillId="7" borderId="19" applyNumberFormat="0" applyAlignment="0" applyProtection="0">
      <alignment vertical="center"/>
    </xf>
    <xf numFmtId="0" fontId="46" fillId="0" borderId="20" applyNumberFormat="0" applyFill="0" applyAlignment="0" applyProtection="0">
      <alignment vertical="center"/>
    </xf>
    <xf numFmtId="0" fontId="47" fillId="0" borderId="21"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33">
    <xf numFmtId="0" fontId="0" fillId="0" borderId="0" xfId="0" applyBorder="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76" fontId="7" fillId="0" borderId="7" xfId="51" applyProtection="1">
      <alignment horizontal="right" vertical="center"/>
      <protection locked="0"/>
    </xf>
    <xf numFmtId="49" fontId="7" fillId="0" borderId="7" xfId="50" applyProtection="1">
      <alignment horizontal="left" vertical="center" wrapText="1"/>
      <protection locked="0"/>
    </xf>
    <xf numFmtId="0" fontId="8" fillId="0" borderId="7" xfId="0" applyFont="1" applyBorder="1" applyAlignment="1" applyProtection="1">
      <alignment horizontal="center"/>
    </xf>
    <xf numFmtId="0" fontId="9" fillId="0" borderId="0" xfId="0" applyFont="1" applyFill="1" applyAlignment="1">
      <alignment vertical="top"/>
      <protection locked="0"/>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10" fillId="0" borderId="0" xfId="57" applyFont="1" applyFill="1" applyAlignment="1" applyProtection="1">
      <alignment horizontal="left" vertical="center"/>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8"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6"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12" fillId="0" borderId="0" xfId="0" applyFont="1" applyAlignment="1">
      <alignment horizontal="center" vertical="center"/>
      <protection locked="0"/>
    </xf>
    <xf numFmtId="0" fontId="7" fillId="0" borderId="0" xfId="0" applyFont="1" applyAlignment="1">
      <alignment horizontal="left" vertical="center"/>
      <protection locked="0"/>
    </xf>
    <xf numFmtId="0" fontId="8" fillId="0" borderId="0" xfId="0" applyFont="1" applyAlignment="1" applyProtection="1">
      <alignment vertical="center"/>
    </xf>
    <xf numFmtId="0" fontId="7" fillId="0" borderId="0" xfId="0" applyFont="1">
      <alignment vertical="top"/>
      <protection locked="0"/>
    </xf>
    <xf numFmtId="0" fontId="5" fillId="0" borderId="7" xfId="0" applyFont="1" applyBorder="1" applyAlignment="1">
      <alignment horizontal="center" vertical="center"/>
      <protection locked="0"/>
    </xf>
    <xf numFmtId="0" fontId="1" fillId="0" borderId="0" xfId="0" applyFont="1" applyAlignment="1" applyProtection="1">
      <alignment horizontal="right" vertical="center"/>
    </xf>
    <xf numFmtId="0" fontId="13"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8" fillId="0" borderId="0" xfId="0" applyFont="1" applyAlignment="1" applyProtection="1">
      <alignment wrapText="1"/>
    </xf>
    <xf numFmtId="0" fontId="5" fillId="0" borderId="8" xfId="0" applyFont="1" applyBorder="1" applyAlignment="1" applyProtection="1">
      <alignment horizontal="center" vertical="center" wrapText="1"/>
    </xf>
    <xf numFmtId="0" fontId="14" fillId="0" borderId="7" xfId="0" applyFont="1" applyBorder="1" applyAlignment="1" applyProtection="1">
      <alignment horizontal="center" vertical="center"/>
    </xf>
    <xf numFmtId="0" fontId="14" fillId="0" borderId="7" xfId="0" applyFont="1" applyBorder="1" applyAlignment="1">
      <alignment horizontal="center" vertical="center"/>
      <protection locked="0"/>
    </xf>
    <xf numFmtId="0" fontId="14" fillId="0" borderId="2" xfId="0" applyFont="1" applyBorder="1" applyAlignment="1" applyProtection="1">
      <alignment horizontal="center" vertical="center"/>
    </xf>
    <xf numFmtId="0" fontId="15" fillId="0" borderId="0" xfId="57" applyFont="1" applyFill="1" applyAlignment="1" applyProtection="1">
      <alignment horizontal="left" vertical="center"/>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protection locked="0"/>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7" fillId="0" borderId="7" xfId="0" applyFont="1" applyBorder="1" applyAlignment="1">
      <alignment horizontal="center" vertical="top"/>
      <protection locked="0"/>
    </xf>
    <xf numFmtId="0" fontId="16" fillId="0" borderId="0" xfId="0" applyFont="1" applyAlignment="1">
      <alignment horizontal="center" vertical="top"/>
      <protection locked="0"/>
    </xf>
    <xf numFmtId="0" fontId="16" fillId="0" borderId="0" xfId="0" applyFont="1" applyBorder="1" applyAlignment="1">
      <alignment horizontal="center"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5" fillId="0" borderId="11" xfId="0" applyFont="1" applyBorder="1" applyAlignment="1" applyProtection="1">
      <alignment horizontal="center" vertical="center"/>
    </xf>
    <xf numFmtId="0" fontId="4" fillId="0" borderId="11" xfId="0" applyFont="1" applyBorder="1" applyAlignment="1" applyProtection="1">
      <alignment horizontal="right" vertical="center"/>
    </xf>
    <xf numFmtId="0" fontId="14" fillId="0" borderId="10" xfId="0" applyFont="1" applyBorder="1" applyAlignment="1">
      <alignment horizontal="center" vertical="center" wrapText="1"/>
      <protection locked="0"/>
    </xf>
    <xf numFmtId="0" fontId="14" fillId="0" borderId="12" xfId="0" applyFont="1" applyBorder="1" applyAlignment="1">
      <alignment horizontal="center" vertical="center"/>
      <protection locked="0"/>
    </xf>
    <xf numFmtId="0" fontId="14" fillId="0" borderId="12" xfId="0" applyFont="1" applyBorder="1" applyAlignment="1">
      <alignment horizontal="center" vertical="center" wrapText="1"/>
      <protection locked="0"/>
    </xf>
    <xf numFmtId="0" fontId="17" fillId="0" borderId="0" xfId="0" applyFont="1" applyAlignment="1">
      <alignment horizontal="right"/>
      <protection locked="0"/>
    </xf>
    <xf numFmtId="49" fontId="17"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8" fillId="0" borderId="0" xfId="0" applyFont="1" applyAlignment="1">
      <alignment horizontal="center" vertical="center" wrapText="1"/>
      <protection locked="0"/>
    </xf>
    <xf numFmtId="0" fontId="18" fillId="0" borderId="0" xfId="0" applyFont="1" applyAlignment="1">
      <alignment horizontal="center" vertical="center"/>
      <protection locked="0"/>
    </xf>
    <xf numFmtId="0" fontId="18"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11" fillId="0" borderId="6" xfId="0" applyFont="1" applyBorder="1" applyAlignment="1">
      <alignment horizontal="center" vertical="center"/>
      <protection locked="0"/>
    </xf>
    <xf numFmtId="49" fontId="11" fillId="0" borderId="11" xfId="0" applyNumberFormat="1" applyFont="1" applyBorder="1" applyAlignment="1">
      <alignment horizontal="center" vertical="center"/>
      <protection locked="0"/>
    </xf>
    <xf numFmtId="0" fontId="11" fillId="0" borderId="11" xfId="0" applyFont="1" applyBorder="1" applyAlignment="1">
      <alignment horizontal="center" vertical="center"/>
      <protection locked="0"/>
    </xf>
    <xf numFmtId="0" fontId="11" fillId="0" borderId="11" xfId="0" applyFont="1" applyBorder="1" applyAlignment="1" applyProtection="1">
      <alignment horizontal="center" vertical="center"/>
    </xf>
    <xf numFmtId="0" fontId="4" fillId="0" borderId="6" xfId="0" applyFont="1" applyBorder="1" applyAlignment="1">
      <alignment horizontal="left" vertical="center" wrapText="1"/>
      <protection locked="0"/>
    </xf>
    <xf numFmtId="0" fontId="4" fillId="0" borderId="11" xfId="0" applyFont="1" applyBorder="1" applyAlignment="1">
      <alignment horizontal="left" vertical="center" wrapText="1" indent="1"/>
      <protection locked="0"/>
    </xf>
    <xf numFmtId="0" fontId="4" fillId="0" borderId="11" xfId="0" applyFont="1" applyBorder="1" applyAlignment="1">
      <alignment horizontal="left" vertical="center" wrapText="1" indent="2"/>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xf>
    <xf numFmtId="3" fontId="11"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lignment horizontal="center" vertical="center"/>
      <protection locked="0"/>
    </xf>
    <xf numFmtId="0" fontId="4" fillId="0" borderId="7" xfId="0" applyFont="1" applyBorder="1" applyAlignment="1" applyProtection="1">
      <alignment horizontal="left" vertical="center" wrapText="1" indent="2"/>
    </xf>
    <xf numFmtId="0" fontId="4" fillId="0" borderId="7" xfId="0" applyFont="1" applyBorder="1" applyAlignment="1">
      <alignment horizontal="left" vertical="center" wrapText="1"/>
      <protection locked="0"/>
    </xf>
    <xf numFmtId="0" fontId="0" fillId="0" borderId="0" xfId="0" applyFill="1" applyBorder="1">
      <alignment vertical="top"/>
      <protection locked="0"/>
    </xf>
    <xf numFmtId="0" fontId="8" fillId="0" borderId="0" xfId="0" applyFont="1" applyProtection="1">
      <alignment vertical="top"/>
    </xf>
    <xf numFmtId="3" fontId="6" fillId="0" borderId="7" xfId="0" applyNumberFormat="1" applyFont="1" applyBorder="1" applyAlignment="1" applyProtection="1">
      <alignment horizontal="center" vertical="center"/>
    </xf>
    <xf numFmtId="0" fontId="7" fillId="0" borderId="7" xfId="0" applyFont="1" applyFill="1" applyBorder="1" applyAlignment="1" applyProtection="1">
      <alignment horizontal="left" vertical="center" wrapText="1"/>
    </xf>
    <xf numFmtId="49" fontId="7" fillId="0" borderId="7" xfId="50" applyFill="1" applyProtection="1">
      <alignment horizontal="left" vertical="center" wrapText="1"/>
      <protection locked="0"/>
    </xf>
    <xf numFmtId="0" fontId="7" fillId="0" borderId="7" xfId="0" applyFont="1" applyFill="1" applyBorder="1" applyAlignment="1">
      <alignment horizontal="left" vertical="center" wrapText="1"/>
      <protection locked="0"/>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176" fontId="7" fillId="0" borderId="7" xfId="51" applyFill="1" applyProtection="1">
      <alignment horizontal="right" vertical="center"/>
      <protection locked="0"/>
    </xf>
    <xf numFmtId="176" fontId="7" fillId="2" borderId="7" xfId="51" applyFill="1" applyProtection="1">
      <alignment horizontal="right" vertical="center"/>
      <protection locked="0"/>
    </xf>
    <xf numFmtId="176" fontId="7" fillId="0" borderId="7" xfId="51" applyFill="1" applyProtection="1">
      <alignment horizontal="right" vertical="center"/>
      <protection locked="0"/>
    </xf>
    <xf numFmtId="176" fontId="7" fillId="0" borderId="7" xfId="51" applyFill="1" applyProtection="1">
      <alignment horizontal="right" vertical="center"/>
      <protection locked="0"/>
    </xf>
    <xf numFmtId="0" fontId="5" fillId="0" borderId="5" xfId="0" applyFont="1" applyBorder="1" applyAlignment="1">
      <alignment horizontal="center" vertical="center"/>
      <protection locked="0"/>
    </xf>
    <xf numFmtId="0" fontId="7" fillId="0" borderId="7" xfId="0" applyFont="1" applyBorder="1" applyAlignment="1" applyProtection="1">
      <alignment horizontal="center" vertical="center" wrapText="1"/>
    </xf>
    <xf numFmtId="0" fontId="8"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5" fillId="0" borderId="0" xfId="0" applyFont="1" applyAlignment="1">
      <alignment horizontal="left" vertical="center"/>
      <protection locked="0"/>
    </xf>
    <xf numFmtId="0" fontId="5" fillId="0" borderId="2" xfId="0" applyFont="1" applyBorder="1" applyAlignment="1">
      <alignment horizontal="center" vertical="center"/>
      <protection locked="0"/>
    </xf>
    <xf numFmtId="3" fontId="6" fillId="0" borderId="7" xfId="0" applyNumberFormat="1" applyFont="1" applyBorder="1" applyAlignment="1">
      <alignment horizontal="center" vertical="center"/>
      <protection locked="0"/>
    </xf>
    <xf numFmtId="0" fontId="7" fillId="0" borderId="7" xfId="0" applyFont="1" applyBorder="1" applyAlignment="1" applyProtection="1">
      <alignment horizontal="left" vertical="center"/>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19" fillId="0" borderId="0" xfId="0" applyFont="1" applyAlignment="1" applyProtection="1">
      <alignment horizontal="center"/>
    </xf>
    <xf numFmtId="0" fontId="19" fillId="0" borderId="0" xfId="0" applyFont="1" applyAlignment="1" applyProtection="1">
      <alignment horizontal="center" wrapText="1"/>
    </xf>
    <xf numFmtId="0" fontId="19" fillId="0" borderId="0" xfId="0" applyFont="1" applyAlignment="1" applyProtection="1">
      <alignment wrapText="1"/>
    </xf>
    <xf numFmtId="0" fontId="20" fillId="0" borderId="0" xfId="0" applyAlignment="1" applyProtection="1">
      <alignment horizontal="right" vertical="center" wrapText="1"/>
    </xf>
    <xf numFmtId="0" fontId="21" fillId="0" borderId="6" xfId="0" applyFont="1" applyBorder="1" applyAlignment="1">
      <alignment horizontal="center" vertical="center" wrapText="1"/>
      <protection locked="0"/>
    </xf>
    <xf numFmtId="0" fontId="5" fillId="0" borderId="7" xfId="0" applyFont="1" applyBorder="1" applyAlignment="1" applyProtection="1">
      <alignment horizontal="center" vertical="center"/>
    </xf>
    <xf numFmtId="0" fontId="11" fillId="0" borderId="7" xfId="0" applyFont="1" applyBorder="1" applyAlignment="1">
      <alignment horizontal="center" vertical="center"/>
      <protection locked="0"/>
    </xf>
    <xf numFmtId="0" fontId="22" fillId="0" borderId="7" xfId="0" applyFont="1" applyBorder="1" applyAlignment="1">
      <alignment horizontal="center" vertical="center"/>
      <protection locked="0"/>
    </xf>
    <xf numFmtId="0" fontId="22" fillId="0" borderId="7" xfId="0" applyFont="1" applyBorder="1" applyAlignment="1" applyProtection="1">
      <alignment horizontal="center" vertical="center"/>
    </xf>
    <xf numFmtId="0" fontId="22" fillId="0" borderId="2" xfId="0" applyFont="1" applyBorder="1" applyAlignment="1" applyProtection="1">
      <alignment horizontal="center" vertical="center"/>
    </xf>
    <xf numFmtId="176" fontId="20" fillId="0" borderId="7" xfId="51" applyFont="1">
      <alignment horizontal="right" vertical="center"/>
    </xf>
    <xf numFmtId="176" fontId="20" fillId="0" borderId="7" xfId="51" applyFont="1" applyAlignment="1">
      <alignment horizontal="center" vertical="center"/>
    </xf>
    <xf numFmtId="0" fontId="16" fillId="0" borderId="0" xfId="0" applyFont="1" applyBorder="1" applyAlignment="1">
      <alignment vertical="top"/>
      <protection locked="0"/>
    </xf>
    <xf numFmtId="0" fontId="0" fillId="0" borderId="0" xfId="0" applyBorder="1" applyAlignment="1">
      <alignment vertical="top"/>
      <protection locked="0"/>
    </xf>
    <xf numFmtId="0" fontId="7" fillId="0" borderId="0" xfId="0" applyFont="1" applyAlignment="1">
      <alignment vertical="center"/>
      <protection locked="0"/>
    </xf>
    <xf numFmtId="49" fontId="8"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49" fontId="11" fillId="0" borderId="7" xfId="0" applyNumberFormat="1" applyFont="1" applyBorder="1" applyAlignment="1" applyProtection="1">
      <alignment horizontal="center" vertical="center"/>
    </xf>
    <xf numFmtId="0" fontId="11" fillId="0" borderId="7" xfId="0" applyFont="1" applyBorder="1" applyAlignment="1" applyProtection="1">
      <alignment horizontal="center" vertical="center"/>
    </xf>
    <xf numFmtId="49" fontId="11"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23" fillId="0" borderId="0" xfId="0" applyFont="1" applyAlignment="1" applyProtection="1">
      <alignment horizontal="center" vertical="center"/>
    </xf>
    <xf numFmtId="0" fontId="24"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5" fillId="0" borderId="7" xfId="0" applyFont="1" applyBorder="1" applyAlignment="1" applyProtection="1">
      <alignment horizontal="center" vertical="center"/>
    </xf>
    <xf numFmtId="0" fontId="25" fillId="0" borderId="7" xfId="0" applyFont="1" applyBorder="1" applyAlignment="1">
      <alignment horizontal="center" vertical="center"/>
      <protection locked="0"/>
    </xf>
    <xf numFmtId="0" fontId="7" fillId="0" borderId="7" xfId="0" applyFont="1" applyBorder="1">
      <alignment vertical="top"/>
      <protection locked="0"/>
    </xf>
    <xf numFmtId="176" fontId="7" fillId="0" borderId="7" xfId="0" applyNumberFormat="1" applyFont="1" applyBorder="1" applyAlignment="1">
      <alignment horizontal="right" vertical="center"/>
      <protection locked="0"/>
    </xf>
    <xf numFmtId="0" fontId="4" fillId="0" borderId="7" xfId="0" applyFont="1" applyFill="1" applyBorder="1" applyAlignment="1" applyProtection="1">
      <alignment horizontal="left" vertical="center"/>
    </xf>
    <xf numFmtId="176" fontId="26" fillId="0" borderId="7" xfId="51" applyFont="1" applyFill="1" applyProtection="1">
      <alignment horizontal="right" vertical="center"/>
      <protection locked="0"/>
    </xf>
    <xf numFmtId="0" fontId="25" fillId="0" borderId="7" xfId="0" applyFont="1" applyFill="1" applyBorder="1" applyAlignment="1" applyProtection="1">
      <alignment horizontal="center" vertical="center"/>
    </xf>
    <xf numFmtId="0" fontId="27" fillId="0" borderId="0" xfId="0" applyFont="1" applyProtection="1">
      <alignment vertical="top"/>
    </xf>
    <xf numFmtId="0" fontId="28"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0" fontId="4" fillId="0" borderId="7" xfId="0" applyFont="1" applyBorder="1" applyAlignment="1" applyProtection="1">
      <alignment horizontal="left" vertical="center"/>
    </xf>
    <xf numFmtId="0" fontId="4" fillId="0" borderId="7" xfId="0" applyFont="1" applyBorder="1" applyAlignment="1" applyProtection="1">
      <alignment horizontal="left" vertical="center" indent="1"/>
    </xf>
    <xf numFmtId="0" fontId="7" fillId="0" borderId="7" xfId="0" applyFont="1" applyBorder="1" applyAlignment="1">
      <alignment horizontal="left" vertical="center" indent="2"/>
      <protection locked="0"/>
    </xf>
    <xf numFmtId="0" fontId="7" fillId="0" borderId="7" xfId="0" applyFont="1" applyBorder="1" applyAlignment="1" applyProtection="1">
      <alignment horizontal="left" vertical="center" indent="2"/>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9" fillId="0" borderId="0" xfId="0" applyFont="1" applyAlignment="1" applyProtection="1"/>
    <xf numFmtId="0" fontId="30"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30"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3" borderId="4" xfId="0" applyFont="1" applyFill="1" applyBorder="1" applyAlignment="1">
      <alignment horizontal="center" vertical="center" wrapText="1"/>
      <protection locked="0"/>
    </xf>
    <xf numFmtId="0" fontId="31" fillId="0" borderId="0" xfId="0" applyFont="1" applyAlignment="1" applyProtection="1">
      <alignment horizontal="center" vertical="top"/>
    </xf>
    <xf numFmtId="0" fontId="32"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8" fillId="0" borderId="6" xfId="0" applyFont="1" applyBorder="1" applyAlignment="1">
      <alignment vertical="center"/>
      <protection locked="0"/>
    </xf>
    <xf numFmtId="0" fontId="26" fillId="0" borderId="6" xfId="0" applyFont="1" applyBorder="1" applyAlignment="1">
      <alignment horizontal="center" vertical="center"/>
      <protection locked="0"/>
    </xf>
    <xf numFmtId="0" fontId="25" fillId="0" borderId="6" xfId="0" applyFont="1" applyBorder="1" applyAlignment="1" applyProtection="1">
      <alignment horizontal="center" vertical="center"/>
    </xf>
    <xf numFmtId="176" fontId="26" fillId="0" borderId="7" xfId="51" applyFont="1" applyProtection="1">
      <alignment horizontal="right" vertical="center"/>
      <protection locked="0"/>
    </xf>
    <xf numFmtId="0" fontId="4" fillId="0" borderId="6" xfId="0" applyFont="1" applyBorder="1" applyAlignment="1" applyProtection="1">
      <alignment horizontal="left" vertical="center"/>
    </xf>
    <xf numFmtId="0" fontId="25" fillId="0" borderId="6" xfId="0" applyFont="1" applyBorder="1" applyAlignment="1">
      <alignment horizontal="center" vertical="center"/>
      <protection locked="0"/>
    </xf>
    <xf numFmtId="0" fontId="4" fillId="0" borderId="7" xfId="0" applyFont="1" applyBorder="1" applyAlignment="1" applyProtection="1" quotePrefix="1">
      <alignment horizontal="left" vertical="center" indent="1"/>
    </xf>
    <xf numFmtId="0" fontId="7" fillId="0" borderId="7" xfId="0" applyFont="1" applyBorder="1" applyAlignment="1" quotePrefix="1">
      <alignment horizontal="left" vertical="center" indent="2"/>
      <protection locked="0"/>
    </xf>
    <xf numFmtId="0" fontId="7" fillId="0" borderId="7" xfId="0" applyFont="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2"/>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8"/>
  <sheetViews>
    <sheetView showZeros="0" topLeftCell="A28" workbookViewId="0">
      <selection activeCell="B16" sqref="B16"/>
    </sheetView>
  </sheetViews>
  <sheetFormatPr defaultColWidth="9.13888888888889" defaultRowHeight="12" customHeight="1" outlineLevelCol="3"/>
  <cols>
    <col min="1" max="1" width="31.8518518518519" customWidth="1"/>
    <col min="2" max="2" width="35.5740740740741" customWidth="1"/>
    <col min="3" max="3" width="36.5740740740741" customWidth="1"/>
    <col min="4" max="4" width="33.8518518518519" customWidth="1"/>
  </cols>
  <sheetData>
    <row r="1" ht="15" customHeight="1" spans="4:4">
      <c r="D1" s="34" t="s">
        <v>0</v>
      </c>
    </row>
    <row r="2" ht="36" customHeight="1" spans="1:4">
      <c r="A2" s="4" t="str">
        <f>"2025"&amp;"年部门财务收支预算总表"</f>
        <v>2025年部门财务收支预算总表</v>
      </c>
      <c r="B2" s="222"/>
      <c r="C2" s="222"/>
      <c r="D2" s="222"/>
    </row>
    <row r="3" ht="18.75" customHeight="1" spans="1:4">
      <c r="A3" s="36" t="str">
        <f>"单位名称："&amp;"双江拉祜族佤族布朗族傣族自治县大文九年一贯制学校"</f>
        <v>单位名称：双江拉祜族佤族布朗族傣族自治县大文九年一贯制学校</v>
      </c>
      <c r="B3" s="223"/>
      <c r="C3" s="223"/>
      <c r="D3" s="34" t="s">
        <v>1</v>
      </c>
    </row>
    <row r="4" ht="18.75" customHeight="1" spans="1:4">
      <c r="A4" s="11" t="s">
        <v>2</v>
      </c>
      <c r="B4" s="13"/>
      <c r="C4" s="11" t="s">
        <v>3</v>
      </c>
      <c r="D4" s="13"/>
    </row>
    <row r="5" ht="18.75" customHeight="1" spans="1:4">
      <c r="A5" s="27" t="s">
        <v>4</v>
      </c>
      <c r="B5" s="27" t="str">
        <f t="shared" ref="B5:D5" si="0">"2025"&amp;"年预算数"</f>
        <v>2025年预算数</v>
      </c>
      <c r="C5" s="27" t="s">
        <v>5</v>
      </c>
      <c r="D5" s="27" t="str">
        <f t="shared" si="0"/>
        <v>2025年预算数</v>
      </c>
    </row>
    <row r="6" ht="18.75" customHeight="1" spans="1:4">
      <c r="A6" s="29"/>
      <c r="B6" s="29"/>
      <c r="C6" s="29"/>
      <c r="D6" s="29"/>
    </row>
    <row r="7" ht="18.75" customHeight="1" spans="1:4">
      <c r="A7" s="192" t="s">
        <v>6</v>
      </c>
      <c r="B7" s="23">
        <v>9499150.27</v>
      </c>
      <c r="C7" s="192" t="s">
        <v>7</v>
      </c>
      <c r="D7" s="23"/>
    </row>
    <row r="8" ht="18.75" customHeight="1" spans="1:4">
      <c r="A8" s="192" t="s">
        <v>8</v>
      </c>
      <c r="B8" s="23"/>
      <c r="C8" s="192" t="s">
        <v>9</v>
      </c>
      <c r="D8" s="23"/>
    </row>
    <row r="9" ht="18.75" customHeight="1" spans="1:4">
      <c r="A9" s="192" t="s">
        <v>10</v>
      </c>
      <c r="B9" s="23"/>
      <c r="C9" s="192" t="s">
        <v>11</v>
      </c>
      <c r="D9" s="23"/>
    </row>
    <row r="10" ht="18.75" customHeight="1" spans="1:4">
      <c r="A10" s="192" t="s">
        <v>12</v>
      </c>
      <c r="B10" s="23"/>
      <c r="C10" s="192" t="s">
        <v>13</v>
      </c>
      <c r="D10" s="23"/>
    </row>
    <row r="11" ht="18.75" customHeight="1" spans="1:4">
      <c r="A11" s="21" t="s">
        <v>14</v>
      </c>
      <c r="B11" s="23">
        <v>2054400</v>
      </c>
      <c r="C11" s="224" t="s">
        <v>15</v>
      </c>
      <c r="D11" s="23">
        <v>10087213.05</v>
      </c>
    </row>
    <row r="12" ht="18.75" customHeight="1" spans="1:4">
      <c r="A12" s="225" t="s">
        <v>16</v>
      </c>
      <c r="B12" s="23"/>
      <c r="C12" s="226" t="s">
        <v>17</v>
      </c>
      <c r="D12" s="23"/>
    </row>
    <row r="13" ht="18.75" customHeight="1" spans="1:4">
      <c r="A13" s="225" t="s">
        <v>18</v>
      </c>
      <c r="B13" s="23"/>
      <c r="C13" s="226" t="s">
        <v>19</v>
      </c>
      <c r="D13" s="23"/>
    </row>
    <row r="14" ht="18.75" customHeight="1" spans="1:4">
      <c r="A14" s="225" t="s">
        <v>20</v>
      </c>
      <c r="B14" s="23"/>
      <c r="C14" s="226" t="s">
        <v>21</v>
      </c>
      <c r="D14" s="23">
        <v>907847.44</v>
      </c>
    </row>
    <row r="15" ht="18.75" customHeight="1" spans="1:4">
      <c r="A15" s="225" t="s">
        <v>22</v>
      </c>
      <c r="B15" s="23"/>
      <c r="C15" s="226" t="s">
        <v>23</v>
      </c>
      <c r="D15" s="23">
        <v>345189.45</v>
      </c>
    </row>
    <row r="16" ht="18.75" customHeight="1" spans="1:4">
      <c r="A16" s="225" t="s">
        <v>24</v>
      </c>
      <c r="B16" s="23">
        <v>2054400</v>
      </c>
      <c r="C16" s="225" t="s">
        <v>25</v>
      </c>
      <c r="D16" s="23"/>
    </row>
    <row r="17" ht="18.75" customHeight="1" spans="1:4">
      <c r="A17" s="225" t="s">
        <v>26</v>
      </c>
      <c r="B17" s="23"/>
      <c r="C17" s="225" t="s">
        <v>27</v>
      </c>
      <c r="D17" s="23"/>
    </row>
    <row r="18" ht="18.75" customHeight="1" spans="1:4">
      <c r="A18" s="227" t="s">
        <v>26</v>
      </c>
      <c r="B18" s="23"/>
      <c r="C18" s="226" t="s">
        <v>28</v>
      </c>
      <c r="D18" s="23"/>
    </row>
    <row r="19" ht="18.75" customHeight="1" spans="1:4">
      <c r="A19" s="227" t="s">
        <v>26</v>
      </c>
      <c r="B19" s="23"/>
      <c r="C19" s="226" t="s">
        <v>29</v>
      </c>
      <c r="D19" s="23"/>
    </row>
    <row r="20" ht="18.75" customHeight="1" spans="1:4">
      <c r="A20" s="227" t="s">
        <v>26</v>
      </c>
      <c r="B20" s="23"/>
      <c r="C20" s="226" t="s">
        <v>30</v>
      </c>
      <c r="D20" s="23"/>
    </row>
    <row r="21" ht="18.75" customHeight="1" spans="1:4">
      <c r="A21" s="227" t="s">
        <v>26</v>
      </c>
      <c r="B21" s="23"/>
      <c r="C21" s="226" t="s">
        <v>31</v>
      </c>
      <c r="D21" s="23"/>
    </row>
    <row r="22" ht="18.75" customHeight="1" spans="1:4">
      <c r="A22" s="227" t="s">
        <v>26</v>
      </c>
      <c r="B22" s="23"/>
      <c r="C22" s="226" t="s">
        <v>32</v>
      </c>
      <c r="D22" s="23"/>
    </row>
    <row r="23" ht="18.75" customHeight="1" spans="1:4">
      <c r="A23" s="227" t="s">
        <v>26</v>
      </c>
      <c r="B23" s="23"/>
      <c r="C23" s="226" t="s">
        <v>33</v>
      </c>
      <c r="D23" s="23"/>
    </row>
    <row r="24" ht="18.75" customHeight="1" spans="1:4">
      <c r="A24" s="227" t="s">
        <v>26</v>
      </c>
      <c r="B24" s="23"/>
      <c r="C24" s="226" t="s">
        <v>34</v>
      </c>
      <c r="D24" s="23"/>
    </row>
    <row r="25" ht="18.75" customHeight="1" spans="1:4">
      <c r="A25" s="227" t="s">
        <v>26</v>
      </c>
      <c r="B25" s="23"/>
      <c r="C25" s="226" t="s">
        <v>35</v>
      </c>
      <c r="D25" s="23">
        <v>531454.45</v>
      </c>
    </row>
    <row r="26" ht="18.75" customHeight="1" spans="1:4">
      <c r="A26" s="227" t="s">
        <v>26</v>
      </c>
      <c r="B26" s="23"/>
      <c r="C26" s="226" t="s">
        <v>36</v>
      </c>
      <c r="D26" s="23"/>
    </row>
    <row r="27" ht="18.75" customHeight="1" spans="1:4">
      <c r="A27" s="227" t="s">
        <v>26</v>
      </c>
      <c r="B27" s="23"/>
      <c r="C27" s="226" t="s">
        <v>37</v>
      </c>
      <c r="D27" s="23"/>
    </row>
    <row r="28" ht="18.75" customHeight="1" spans="1:4">
      <c r="A28" s="227" t="s">
        <v>26</v>
      </c>
      <c r="B28" s="23"/>
      <c r="C28" s="226" t="s">
        <v>38</v>
      </c>
      <c r="D28" s="23"/>
    </row>
    <row r="29" ht="18.75" customHeight="1" spans="1:4">
      <c r="A29" s="227" t="s">
        <v>26</v>
      </c>
      <c r="B29" s="23"/>
      <c r="C29" s="226" t="s">
        <v>39</v>
      </c>
      <c r="D29" s="23"/>
    </row>
    <row r="30" ht="18.75" customHeight="1" spans="1:4">
      <c r="A30" s="228" t="s">
        <v>26</v>
      </c>
      <c r="B30" s="23"/>
      <c r="C30" s="225" t="s">
        <v>40</v>
      </c>
      <c r="D30" s="23">
        <v>50000</v>
      </c>
    </row>
    <row r="31" ht="18.75" customHeight="1" spans="1:4">
      <c r="A31" s="228" t="s">
        <v>26</v>
      </c>
      <c r="B31" s="23"/>
      <c r="C31" s="225" t="s">
        <v>41</v>
      </c>
      <c r="D31" s="23"/>
    </row>
    <row r="32" ht="18.75" customHeight="1" spans="1:4">
      <c r="A32" s="228" t="s">
        <v>26</v>
      </c>
      <c r="B32" s="23"/>
      <c r="C32" s="225" t="s">
        <v>42</v>
      </c>
      <c r="D32" s="23"/>
    </row>
    <row r="33" ht="18.75" customHeight="1" spans="1:4">
      <c r="A33" s="229"/>
      <c r="B33" s="230"/>
      <c r="C33" s="225" t="s">
        <v>43</v>
      </c>
      <c r="D33" s="184"/>
    </row>
    <row r="34" ht="18.75" customHeight="1" spans="1:4">
      <c r="A34" s="229" t="s">
        <v>44</v>
      </c>
      <c r="B34" s="230">
        <f>SUM(B7:B11)</f>
        <v>11553550.27</v>
      </c>
      <c r="C34" s="181" t="s">
        <v>45</v>
      </c>
      <c r="D34" s="230">
        <v>11921704.39</v>
      </c>
    </row>
    <row r="35" ht="18.75" customHeight="1" spans="1:4">
      <c r="A35" s="231" t="s">
        <v>46</v>
      </c>
      <c r="B35" s="23">
        <v>368154.12</v>
      </c>
      <c r="C35" s="192" t="s">
        <v>47</v>
      </c>
      <c r="D35" s="23"/>
    </row>
    <row r="36" ht="18.75" customHeight="1" spans="1:4">
      <c r="A36" s="231" t="s">
        <v>48</v>
      </c>
      <c r="B36" s="23">
        <v>368154.12</v>
      </c>
      <c r="C36" s="192" t="s">
        <v>48</v>
      </c>
      <c r="D36" s="23"/>
    </row>
    <row r="37" ht="18.75" customHeight="1" spans="1:4">
      <c r="A37" s="231" t="s">
        <v>49</v>
      </c>
      <c r="B37" s="23">
        <f>B35-B36</f>
        <v>0</v>
      </c>
      <c r="C37" s="192" t="s">
        <v>50</v>
      </c>
      <c r="D37" s="23"/>
    </row>
    <row r="38" ht="18.75" customHeight="1" spans="1:4">
      <c r="A38" s="232" t="s">
        <v>51</v>
      </c>
      <c r="B38" s="230">
        <f t="shared" ref="B38:D38" si="1">B34+B35</f>
        <v>11921704.39</v>
      </c>
      <c r="C38" s="181" t="s">
        <v>52</v>
      </c>
      <c r="D38" s="230">
        <f t="shared" si="1"/>
        <v>11921704.39</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1"/>
  <sheetViews>
    <sheetView showZeros="0" workbookViewId="0">
      <selection activeCell="D10" sqref="D10"/>
    </sheetView>
  </sheetViews>
  <sheetFormatPr defaultColWidth="9.13888888888889" defaultRowHeight="14.25" customHeight="1" outlineLevelCol="5"/>
  <cols>
    <col min="1" max="1" width="32.1388888888889" customWidth="1"/>
    <col min="2" max="2" width="16.8518518518519" customWidth="1"/>
    <col min="3" max="3" width="53.5740740740741" customWidth="1"/>
    <col min="4" max="6" width="28.5740740740741" customWidth="1"/>
  </cols>
  <sheetData>
    <row r="1" ht="15.75" customHeight="1" spans="1:6">
      <c r="A1" s="101">
        <v>1</v>
      </c>
      <c r="B1" s="102">
        <v>0</v>
      </c>
      <c r="C1" s="101">
        <v>1</v>
      </c>
      <c r="D1" s="103"/>
      <c r="E1" s="103"/>
      <c r="F1" s="34" t="s">
        <v>465</v>
      </c>
    </row>
    <row r="2" ht="36.75" customHeight="1" spans="1:6">
      <c r="A2" s="104" t="str">
        <f>"2025"&amp;"年部门政府性基金预算支出预算表"</f>
        <v>2025年部门政府性基金预算支出预算表</v>
      </c>
      <c r="B2" s="105" t="s">
        <v>466</v>
      </c>
      <c r="C2" s="106"/>
      <c r="D2" s="107"/>
      <c r="E2" s="107"/>
      <c r="F2" s="107"/>
    </row>
    <row r="3" ht="18.75" customHeight="1" spans="1:6">
      <c r="A3" s="6" t="str">
        <f>"单位名称："&amp;"双江拉祜族佤族布朗族傣族自治县大文九年一贯制学校"</f>
        <v>单位名称：双江拉祜族佤族布朗族傣族自治县大文九年一贯制学校</v>
      </c>
      <c r="B3" s="6" t="s">
        <v>467</v>
      </c>
      <c r="C3" s="101"/>
      <c r="D3" s="103"/>
      <c r="E3" s="103"/>
      <c r="F3" s="34" t="s">
        <v>1</v>
      </c>
    </row>
    <row r="4" ht="18.75" customHeight="1" spans="1:6">
      <c r="A4" s="108" t="s">
        <v>197</v>
      </c>
      <c r="B4" s="109" t="s">
        <v>73</v>
      </c>
      <c r="C4" s="110" t="s">
        <v>74</v>
      </c>
      <c r="D4" s="12" t="s">
        <v>468</v>
      </c>
      <c r="E4" s="12"/>
      <c r="F4" s="13"/>
    </row>
    <row r="5" ht="18.75" customHeight="1" spans="1:6">
      <c r="A5" s="111"/>
      <c r="B5" s="112"/>
      <c r="C5" s="113"/>
      <c r="D5" s="96" t="s">
        <v>56</v>
      </c>
      <c r="E5" s="96" t="s">
        <v>75</v>
      </c>
      <c r="F5" s="96" t="s">
        <v>76</v>
      </c>
    </row>
    <row r="6" ht="18.75" customHeight="1" spans="1:6">
      <c r="A6" s="114">
        <v>1</v>
      </c>
      <c r="B6" s="115" t="s">
        <v>177</v>
      </c>
      <c r="C6" s="116">
        <v>3</v>
      </c>
      <c r="D6" s="117">
        <v>4</v>
      </c>
      <c r="E6" s="117">
        <v>5</v>
      </c>
      <c r="F6" s="117">
        <v>6</v>
      </c>
    </row>
    <row r="7" ht="18.75" customHeight="1" spans="1:6">
      <c r="A7" s="118" t="s">
        <v>71</v>
      </c>
      <c r="B7" s="82"/>
      <c r="C7" s="82"/>
      <c r="D7" s="23">
        <v>50000</v>
      </c>
      <c r="E7" s="23"/>
      <c r="F7" s="23">
        <v>50000</v>
      </c>
    </row>
    <row r="8" ht="18.75" customHeight="1" spans="1:6">
      <c r="A8" s="118"/>
      <c r="B8" s="82" t="s">
        <v>129</v>
      </c>
      <c r="C8" s="82" t="s">
        <v>83</v>
      </c>
      <c r="D8" s="23">
        <v>50000</v>
      </c>
      <c r="E8" s="23"/>
      <c r="F8" s="23">
        <v>50000</v>
      </c>
    </row>
    <row r="9" ht="18.75" customHeight="1" spans="1:6">
      <c r="A9" s="24"/>
      <c r="B9" s="119" t="s">
        <v>130</v>
      </c>
      <c r="C9" s="119" t="s">
        <v>131</v>
      </c>
      <c r="D9" s="23">
        <v>50000</v>
      </c>
      <c r="E9" s="23"/>
      <c r="F9" s="23">
        <v>50000</v>
      </c>
    </row>
    <row r="10" ht="18.75" customHeight="1" spans="1:6">
      <c r="A10" s="24"/>
      <c r="B10" s="120" t="s">
        <v>132</v>
      </c>
      <c r="C10" s="120" t="s">
        <v>133</v>
      </c>
      <c r="D10" s="23">
        <v>50000</v>
      </c>
      <c r="E10" s="23"/>
      <c r="F10" s="23">
        <v>50000</v>
      </c>
    </row>
    <row r="11" ht="18.75" customHeight="1" spans="1:6">
      <c r="A11" s="121" t="s">
        <v>56</v>
      </c>
      <c r="B11" s="122"/>
      <c r="C11" s="25"/>
      <c r="D11" s="23">
        <v>50000</v>
      </c>
      <c r="E11" s="23"/>
      <c r="F11" s="23">
        <v>50000</v>
      </c>
    </row>
  </sheetData>
  <mergeCells count="7">
    <mergeCell ref="A2:F2"/>
    <mergeCell ref="A3:C3"/>
    <mergeCell ref="D4:F4"/>
    <mergeCell ref="A11:C11"/>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6"/>
  <sheetViews>
    <sheetView showZeros="0" workbookViewId="0">
      <selection activeCell="A16" sqref="A16:F16"/>
    </sheetView>
  </sheetViews>
  <sheetFormatPr defaultColWidth="9.13888888888889" defaultRowHeight="14.25" customHeight="1"/>
  <cols>
    <col min="1" max="1" width="39.1388888888889" customWidth="1"/>
    <col min="2" max="2" width="21.712962962963" customWidth="1"/>
    <col min="3" max="3" width="35.2777777777778" customWidth="1"/>
    <col min="4" max="4" width="7.71296296296296" customWidth="1"/>
    <col min="5" max="5" width="10.2777777777778" customWidth="1"/>
    <col min="6" max="17" width="16.5740740740741" customWidth="1"/>
  </cols>
  <sheetData>
    <row r="1" ht="15.75" customHeight="1" spans="1:17">
      <c r="A1" s="2"/>
      <c r="B1" s="2"/>
      <c r="C1" s="2"/>
      <c r="D1" s="2"/>
      <c r="E1" s="2"/>
      <c r="F1" s="2"/>
      <c r="G1" s="2"/>
      <c r="H1" s="2"/>
      <c r="I1" s="2"/>
      <c r="J1" s="2"/>
      <c r="O1" s="33"/>
      <c r="P1" s="33"/>
      <c r="Q1" s="34" t="s">
        <v>469</v>
      </c>
    </row>
    <row r="2" ht="35.25" customHeight="1" spans="1:17">
      <c r="A2" s="35" t="str">
        <f>"2025"&amp;"年部门政府采购预算表"</f>
        <v>2025年部门政府采购预算表</v>
      </c>
      <c r="B2" s="5"/>
      <c r="C2" s="5"/>
      <c r="D2" s="5"/>
      <c r="E2" s="5"/>
      <c r="F2" s="5"/>
      <c r="G2" s="5"/>
      <c r="H2" s="5"/>
      <c r="I2" s="5"/>
      <c r="J2" s="5"/>
      <c r="K2" s="69"/>
      <c r="L2" s="5"/>
      <c r="M2" s="5"/>
      <c r="N2" s="5"/>
      <c r="O2" s="69"/>
      <c r="P2" s="69"/>
      <c r="Q2" s="5"/>
    </row>
    <row r="3" ht="18.75" customHeight="1" spans="1:17">
      <c r="A3" s="36" t="str">
        <f>"单位名称："&amp;"双江拉祜族佤族布朗族傣族自治县大文九年一贯制学校"</f>
        <v>单位名称：双江拉祜族佤族布朗族傣族自治县大文九年一贯制学校</v>
      </c>
      <c r="B3" s="8"/>
      <c r="C3" s="8"/>
      <c r="D3" s="8"/>
      <c r="E3" s="8"/>
      <c r="F3" s="8"/>
      <c r="G3" s="8"/>
      <c r="H3" s="8"/>
      <c r="I3" s="8"/>
      <c r="J3" s="8"/>
      <c r="O3" s="89"/>
      <c r="P3" s="89"/>
      <c r="Q3" s="34" t="s">
        <v>183</v>
      </c>
    </row>
    <row r="4" ht="18.75" customHeight="1" spans="1:17">
      <c r="A4" s="10" t="s">
        <v>470</v>
      </c>
      <c r="B4" s="72" t="s">
        <v>471</v>
      </c>
      <c r="C4" s="72" t="s">
        <v>472</v>
      </c>
      <c r="D4" s="72" t="s">
        <v>473</v>
      </c>
      <c r="E4" s="72" t="s">
        <v>474</v>
      </c>
      <c r="F4" s="72" t="s">
        <v>475</v>
      </c>
      <c r="G4" s="40" t="s">
        <v>204</v>
      </c>
      <c r="H4" s="40"/>
      <c r="I4" s="40"/>
      <c r="J4" s="40"/>
      <c r="K4" s="74"/>
      <c r="L4" s="40"/>
      <c r="M4" s="40"/>
      <c r="N4" s="40"/>
      <c r="O4" s="91"/>
      <c r="P4" s="74"/>
      <c r="Q4" s="41"/>
    </row>
    <row r="5" ht="18.75" customHeight="1" spans="1:17">
      <c r="A5" s="15"/>
      <c r="B5" s="75"/>
      <c r="C5" s="75"/>
      <c r="D5" s="75"/>
      <c r="E5" s="75"/>
      <c r="F5" s="75"/>
      <c r="G5" s="75" t="s">
        <v>56</v>
      </c>
      <c r="H5" s="75" t="s">
        <v>59</v>
      </c>
      <c r="I5" s="75" t="s">
        <v>476</v>
      </c>
      <c r="J5" s="75" t="s">
        <v>477</v>
      </c>
      <c r="K5" s="98" t="s">
        <v>478</v>
      </c>
      <c r="L5" s="92" t="s">
        <v>78</v>
      </c>
      <c r="M5" s="92"/>
      <c r="N5" s="92"/>
      <c r="O5" s="99"/>
      <c r="P5" s="100"/>
      <c r="Q5" s="77"/>
    </row>
    <row r="6" ht="27" customHeight="1" spans="1:17">
      <c r="A6" s="17"/>
      <c r="B6" s="77"/>
      <c r="C6" s="77"/>
      <c r="D6" s="77"/>
      <c r="E6" s="77"/>
      <c r="F6" s="77"/>
      <c r="G6" s="77"/>
      <c r="H6" s="77" t="s">
        <v>58</v>
      </c>
      <c r="I6" s="77"/>
      <c r="J6" s="77"/>
      <c r="K6" s="78"/>
      <c r="L6" s="77" t="s">
        <v>58</v>
      </c>
      <c r="M6" s="77" t="s">
        <v>65</v>
      </c>
      <c r="N6" s="77" t="s">
        <v>212</v>
      </c>
      <c r="O6" s="95" t="s">
        <v>67</v>
      </c>
      <c r="P6" s="78" t="s">
        <v>68</v>
      </c>
      <c r="Q6" s="77" t="s">
        <v>69</v>
      </c>
    </row>
    <row r="7" ht="18.75" customHeight="1" spans="1:17">
      <c r="A7" s="29">
        <v>1</v>
      </c>
      <c r="B7" s="96">
        <v>2</v>
      </c>
      <c r="C7" s="96">
        <v>3</v>
      </c>
      <c r="D7" s="29">
        <v>4</v>
      </c>
      <c r="E7" s="96">
        <v>5</v>
      </c>
      <c r="F7" s="96">
        <v>6</v>
      </c>
      <c r="G7" s="29">
        <v>7</v>
      </c>
      <c r="H7" s="96">
        <v>8</v>
      </c>
      <c r="I7" s="96">
        <v>9</v>
      </c>
      <c r="J7" s="29">
        <v>10</v>
      </c>
      <c r="K7" s="96">
        <v>11</v>
      </c>
      <c r="L7" s="96">
        <v>12</v>
      </c>
      <c r="M7" s="29">
        <v>13</v>
      </c>
      <c r="N7" s="96">
        <v>14</v>
      </c>
      <c r="O7" s="96">
        <v>15</v>
      </c>
      <c r="P7" s="29">
        <v>16</v>
      </c>
      <c r="Q7" s="96">
        <v>17</v>
      </c>
    </row>
    <row r="8" ht="18.75" customHeight="1" spans="1:17">
      <c r="A8" s="80"/>
      <c r="B8" s="81"/>
      <c r="C8" s="81"/>
      <c r="D8" s="81"/>
      <c r="E8" s="97"/>
      <c r="F8" s="23"/>
      <c r="G8" s="23"/>
      <c r="H8" s="23"/>
      <c r="I8" s="23"/>
      <c r="J8" s="23"/>
      <c r="K8" s="23"/>
      <c r="L8" s="23"/>
      <c r="M8" s="23"/>
      <c r="N8" s="23"/>
      <c r="O8" s="23"/>
      <c r="P8" s="23"/>
      <c r="Q8" s="23"/>
    </row>
    <row r="9" ht="18.75" customHeight="1" spans="1:17">
      <c r="A9" s="80"/>
      <c r="B9" s="81"/>
      <c r="C9" s="81"/>
      <c r="D9" s="81"/>
      <c r="E9" s="97"/>
      <c r="F9" s="23"/>
      <c r="G9" s="23"/>
      <c r="H9" s="23"/>
      <c r="I9" s="23"/>
      <c r="J9" s="23"/>
      <c r="K9" s="23"/>
      <c r="L9" s="23"/>
      <c r="M9" s="23"/>
      <c r="N9" s="23"/>
      <c r="O9" s="23"/>
      <c r="P9" s="23"/>
      <c r="Q9" s="23"/>
    </row>
    <row r="10" ht="18.75" customHeight="1" spans="1:17">
      <c r="A10" s="83" t="s">
        <v>56</v>
      </c>
      <c r="B10" s="25"/>
      <c r="C10" s="25"/>
      <c r="D10" s="25"/>
      <c r="E10" s="25"/>
      <c r="F10" s="23"/>
      <c r="G10" s="23"/>
      <c r="H10" s="23"/>
      <c r="I10" s="23"/>
      <c r="J10" s="23"/>
      <c r="K10" s="23"/>
      <c r="L10" s="23"/>
      <c r="M10" s="23"/>
      <c r="N10" s="23"/>
      <c r="O10" s="23"/>
      <c r="P10" s="23"/>
      <c r="Q10" s="23"/>
    </row>
    <row r="16" ht="27" customHeight="1" spans="1:6">
      <c r="A16" s="85" t="s">
        <v>479</v>
      </c>
      <c r="B16" s="85"/>
      <c r="C16" s="85"/>
      <c r="D16" s="85"/>
      <c r="E16" s="85"/>
      <c r="F16" s="85"/>
    </row>
  </sheetData>
  <mergeCells count="17">
    <mergeCell ref="A2:Q2"/>
    <mergeCell ref="A3:F3"/>
    <mergeCell ref="G4:Q4"/>
    <mergeCell ref="L5:Q5"/>
    <mergeCell ref="A10:E10"/>
    <mergeCell ref="A16:F16"/>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6"/>
  <sheetViews>
    <sheetView showZeros="0" workbookViewId="0">
      <selection activeCell="A16" sqref="A16:F16"/>
    </sheetView>
  </sheetViews>
  <sheetFormatPr defaultColWidth="9.13888888888889" defaultRowHeight="14.25" customHeight="1"/>
  <cols>
    <col min="1" max="1" width="31.4259259259259" customWidth="1"/>
    <col min="2" max="3" width="21.8518518518519" customWidth="1"/>
    <col min="4" max="14" width="19" customWidth="1"/>
  </cols>
  <sheetData>
    <row r="1" ht="13.5" customHeight="1" spans="1:14">
      <c r="A1" s="65"/>
      <c r="B1" s="65"/>
      <c r="C1" s="66"/>
      <c r="D1" s="65"/>
      <c r="E1" s="65"/>
      <c r="F1" s="65"/>
      <c r="G1" s="65"/>
      <c r="H1" s="67"/>
      <c r="I1" s="59"/>
      <c r="J1" s="59"/>
      <c r="K1" s="59"/>
      <c r="L1" s="33"/>
      <c r="M1" s="87"/>
      <c r="N1" s="88" t="s">
        <v>480</v>
      </c>
    </row>
    <row r="2" ht="34.5" customHeight="1" spans="1:14">
      <c r="A2" s="35" t="str">
        <f>"2025"&amp;"年部门政府购买服务预算表"</f>
        <v>2025年部门政府购买服务预算表</v>
      </c>
      <c r="B2" s="68"/>
      <c r="C2" s="69"/>
      <c r="D2" s="68"/>
      <c r="E2" s="68"/>
      <c r="F2" s="68"/>
      <c r="G2" s="68"/>
      <c r="H2" s="70"/>
      <c r="I2" s="68"/>
      <c r="J2" s="68"/>
      <c r="K2" s="68"/>
      <c r="L2" s="69"/>
      <c r="M2" s="70"/>
      <c r="N2" s="68"/>
    </row>
    <row r="3" ht="18.75" customHeight="1" spans="1:14">
      <c r="A3" s="56" t="str">
        <f>"单位名称："&amp;"双江拉祜族佤族布朗族傣族自治县大文九年一贯制学校"</f>
        <v>单位名称：双江拉祜族佤族布朗族傣族自治县大文九年一贯制学校</v>
      </c>
      <c r="B3" s="57"/>
      <c r="C3" s="71"/>
      <c r="D3" s="57"/>
      <c r="E3" s="57"/>
      <c r="F3" s="57"/>
      <c r="G3" s="57"/>
      <c r="H3" s="67"/>
      <c r="I3" s="59"/>
      <c r="J3" s="59"/>
      <c r="K3" s="59"/>
      <c r="L3" s="89"/>
      <c r="M3" s="90"/>
      <c r="N3" s="88" t="s">
        <v>183</v>
      </c>
    </row>
    <row r="4" ht="18.75" customHeight="1" spans="1:14">
      <c r="A4" s="10" t="s">
        <v>470</v>
      </c>
      <c r="B4" s="72" t="s">
        <v>481</v>
      </c>
      <c r="C4" s="73" t="s">
        <v>482</v>
      </c>
      <c r="D4" s="40" t="s">
        <v>204</v>
      </c>
      <c r="E4" s="40"/>
      <c r="F4" s="40"/>
      <c r="G4" s="40"/>
      <c r="H4" s="74"/>
      <c r="I4" s="40"/>
      <c r="J4" s="40"/>
      <c r="K4" s="40"/>
      <c r="L4" s="91"/>
      <c r="M4" s="74"/>
      <c r="N4" s="41"/>
    </row>
    <row r="5" ht="18.75" customHeight="1" spans="1:14">
      <c r="A5" s="15"/>
      <c r="B5" s="75"/>
      <c r="C5" s="76"/>
      <c r="D5" s="75" t="s">
        <v>56</v>
      </c>
      <c r="E5" s="75" t="s">
        <v>59</v>
      </c>
      <c r="F5" s="75" t="s">
        <v>483</v>
      </c>
      <c r="G5" s="75" t="s">
        <v>477</v>
      </c>
      <c r="H5" s="76" t="s">
        <v>478</v>
      </c>
      <c r="I5" s="92" t="s">
        <v>78</v>
      </c>
      <c r="J5" s="92"/>
      <c r="K5" s="92"/>
      <c r="L5" s="93"/>
      <c r="M5" s="94"/>
      <c r="N5" s="77"/>
    </row>
    <row r="6" ht="27" customHeight="1" spans="1:14">
      <c r="A6" s="17"/>
      <c r="B6" s="77"/>
      <c r="C6" s="78"/>
      <c r="D6" s="77"/>
      <c r="E6" s="77"/>
      <c r="F6" s="77"/>
      <c r="G6" s="77"/>
      <c r="H6" s="78"/>
      <c r="I6" s="77" t="s">
        <v>58</v>
      </c>
      <c r="J6" s="77" t="s">
        <v>65</v>
      </c>
      <c r="K6" s="77" t="s">
        <v>212</v>
      </c>
      <c r="L6" s="95"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56</v>
      </c>
      <c r="B10" s="25"/>
      <c r="C10" s="84"/>
      <c r="D10" s="23"/>
      <c r="E10" s="23"/>
      <c r="F10" s="23"/>
      <c r="G10" s="23"/>
      <c r="H10" s="23"/>
      <c r="I10" s="23"/>
      <c r="J10" s="23"/>
      <c r="K10" s="23"/>
      <c r="L10" s="23"/>
      <c r="M10" s="23"/>
      <c r="N10" s="23"/>
    </row>
    <row r="16" ht="35" customHeight="1" spans="1:6">
      <c r="A16" s="85" t="s">
        <v>484</v>
      </c>
      <c r="B16" s="85"/>
      <c r="C16" s="85"/>
      <c r="D16" s="85"/>
      <c r="E16" s="86"/>
      <c r="F16" s="86"/>
    </row>
  </sheetData>
  <mergeCells count="14">
    <mergeCell ref="A2:N2"/>
    <mergeCell ref="A3:C3"/>
    <mergeCell ref="D4:N4"/>
    <mergeCell ref="I5:N5"/>
    <mergeCell ref="A10:C10"/>
    <mergeCell ref="A16:F16"/>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L15"/>
  <sheetViews>
    <sheetView showZeros="0" workbookViewId="0">
      <selection activeCell="C17" sqref="C17"/>
    </sheetView>
  </sheetViews>
  <sheetFormatPr defaultColWidth="9.13888888888889" defaultRowHeight="14.25" customHeight="1"/>
  <cols>
    <col min="1" max="1" width="37.712962962963" customWidth="1"/>
    <col min="2" max="4" width="22.8518518518519" customWidth="1"/>
    <col min="5" max="8" width="20.8518518518519" customWidth="1"/>
  </cols>
  <sheetData>
    <row r="1" ht="13.5" customHeight="1" spans="1:8">
      <c r="A1" s="2"/>
      <c r="B1" s="2"/>
      <c r="C1" s="2"/>
      <c r="D1" s="54"/>
      <c r="H1" s="33" t="s">
        <v>485</v>
      </c>
    </row>
    <row r="2" ht="27.75" customHeight="1" spans="1:8">
      <c r="A2" s="55" t="str">
        <f>"2025"&amp;"年县对下转移支付预算表"</f>
        <v>2025年县对下转移支付预算表</v>
      </c>
      <c r="B2" s="5"/>
      <c r="C2" s="5"/>
      <c r="D2" s="5"/>
      <c r="E2" s="5"/>
      <c r="F2" s="5"/>
      <c r="G2" s="5"/>
      <c r="H2" s="5"/>
    </row>
    <row r="3" ht="18.75" customHeight="1" spans="1:8">
      <c r="A3" s="56" t="str">
        <f>"单位名称："&amp;"双江拉祜族佤族布朗族傣族自治县大文九年一贯制学校"</f>
        <v>单位名称：双江拉祜族佤族布朗族傣族自治县大文九年一贯制学校</v>
      </c>
      <c r="B3" s="57"/>
      <c r="C3" s="57"/>
      <c r="D3" s="58"/>
      <c r="E3" s="59"/>
      <c r="F3" s="59"/>
      <c r="G3" s="59"/>
      <c r="H3" s="33" t="s">
        <v>183</v>
      </c>
    </row>
    <row r="4" ht="18.75" customHeight="1" spans="1:8">
      <c r="A4" s="27" t="s">
        <v>486</v>
      </c>
      <c r="B4" s="11" t="s">
        <v>204</v>
      </c>
      <c r="C4" s="12"/>
      <c r="D4" s="12"/>
      <c r="E4" s="11" t="s">
        <v>487</v>
      </c>
      <c r="F4" s="12"/>
      <c r="G4" s="12"/>
      <c r="H4" s="13"/>
    </row>
    <row r="5" ht="18.75" customHeight="1" spans="1:8">
      <c r="A5" s="29"/>
      <c r="B5" s="28" t="s">
        <v>56</v>
      </c>
      <c r="C5" s="10" t="s">
        <v>59</v>
      </c>
      <c r="D5" s="60" t="s">
        <v>483</v>
      </c>
      <c r="E5" s="61" t="s">
        <v>488</v>
      </c>
      <c r="F5" s="61" t="s">
        <v>488</v>
      </c>
      <c r="G5" s="61" t="s">
        <v>488</v>
      </c>
      <c r="H5" s="62" t="s">
        <v>488</v>
      </c>
    </row>
    <row r="6" ht="18.75" customHeight="1" spans="1:8">
      <c r="A6" s="61">
        <v>1</v>
      </c>
      <c r="B6" s="61">
        <v>2</v>
      </c>
      <c r="C6" s="61">
        <v>3</v>
      </c>
      <c r="D6" s="63">
        <v>4</v>
      </c>
      <c r="E6" s="61">
        <v>5</v>
      </c>
      <c r="F6" s="61">
        <v>6</v>
      </c>
      <c r="G6" s="61">
        <v>7</v>
      </c>
      <c r="H6" s="61">
        <v>8</v>
      </c>
    </row>
    <row r="15" s="26" customFormat="1" ht="22" customHeight="1" spans="1:12">
      <c r="A15" s="64" t="s">
        <v>489</v>
      </c>
      <c r="B15" s="64"/>
      <c r="C15" s="64"/>
      <c r="D15" s="64"/>
      <c r="E15" s="64"/>
      <c r="F15" s="64"/>
      <c r="G15" s="64"/>
      <c r="H15" s="64"/>
      <c r="I15" s="64"/>
      <c r="J15" s="64"/>
      <c r="K15" s="64"/>
      <c r="L15" s="64"/>
    </row>
  </sheetData>
  <mergeCells count="6">
    <mergeCell ref="A2:H2"/>
    <mergeCell ref="A3:G3"/>
    <mergeCell ref="B4:D4"/>
    <mergeCell ref="E4:H4"/>
    <mergeCell ref="A15:L15"/>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2"/>
  <sheetViews>
    <sheetView showZeros="0" tabSelected="1" workbookViewId="0">
      <selection activeCell="A12" sqref="$A12:$XFD12"/>
    </sheetView>
  </sheetViews>
  <sheetFormatPr defaultColWidth="9.13888888888889" defaultRowHeight="12" customHeight="1"/>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ht="19.5" customHeight="1" spans="10:10">
      <c r="J1" s="33" t="s">
        <v>490</v>
      </c>
    </row>
    <row r="2" ht="36" customHeight="1" spans="1:10">
      <c r="A2" s="4" t="str">
        <f>"2025"&amp;"年县对下转移支付绩效目标表"</f>
        <v>2025年县对下转移支付绩效目标表</v>
      </c>
      <c r="B2" s="5"/>
      <c r="C2" s="5"/>
      <c r="D2" s="5"/>
      <c r="E2" s="5"/>
      <c r="F2" s="49"/>
      <c r="G2" s="5"/>
      <c r="H2" s="49"/>
      <c r="I2" s="49"/>
      <c r="J2" s="5"/>
    </row>
    <row r="3" ht="18.75" customHeight="1" spans="1:8">
      <c r="A3" s="50" t="str">
        <f>"单位名称："&amp;"双江拉祜族佤族布朗族傣族自治县大文九年一贯制学校"</f>
        <v>单位名称：双江拉祜族佤族布朗族傣族自治县大文九年一贯制学校</v>
      </c>
      <c r="B3" s="51"/>
      <c r="C3" s="51"/>
      <c r="D3" s="51"/>
      <c r="E3" s="51"/>
      <c r="F3" s="52"/>
      <c r="G3" s="51"/>
      <c r="H3" s="52"/>
    </row>
    <row r="4" ht="18.75" customHeight="1" spans="1:10">
      <c r="A4" s="42" t="s">
        <v>335</v>
      </c>
      <c r="B4" s="42" t="s">
        <v>336</v>
      </c>
      <c r="C4" s="42" t="s">
        <v>337</v>
      </c>
      <c r="D4" s="42" t="s">
        <v>338</v>
      </c>
      <c r="E4" s="42" t="s">
        <v>339</v>
      </c>
      <c r="F4" s="53" t="s">
        <v>340</v>
      </c>
      <c r="G4" s="42" t="s">
        <v>341</v>
      </c>
      <c r="H4" s="53" t="s">
        <v>342</v>
      </c>
      <c r="I4" s="53" t="s">
        <v>343</v>
      </c>
      <c r="J4" s="42" t="s">
        <v>344</v>
      </c>
    </row>
    <row r="5" ht="18.75" customHeight="1" spans="1:10">
      <c r="A5" s="42">
        <v>1</v>
      </c>
      <c r="B5" s="42">
        <v>2</v>
      </c>
      <c r="C5" s="42">
        <v>3</v>
      </c>
      <c r="D5" s="42">
        <v>4</v>
      </c>
      <c r="E5" s="42">
        <v>5</v>
      </c>
      <c r="F5" s="53">
        <v>6</v>
      </c>
      <c r="G5" s="42">
        <v>7</v>
      </c>
      <c r="H5" s="53">
        <v>8</v>
      </c>
      <c r="I5" s="53">
        <v>9</v>
      </c>
      <c r="J5" s="42">
        <v>10</v>
      </c>
    </row>
    <row r="12" s="26" customFormat="1" ht="24" customHeight="1" spans="1:11">
      <c r="A12" s="32" t="s">
        <v>491</v>
      </c>
      <c r="B12" s="32"/>
      <c r="C12" s="32"/>
      <c r="D12" s="32"/>
      <c r="E12" s="32"/>
      <c r="F12" s="32"/>
      <c r="G12" s="32"/>
      <c r="H12" s="32"/>
      <c r="I12" s="32"/>
      <c r="J12" s="32"/>
      <c r="K12" s="32"/>
    </row>
  </sheetData>
  <mergeCells count="3">
    <mergeCell ref="A2:J2"/>
    <mergeCell ref="A3:H3"/>
    <mergeCell ref="A12:K1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3"/>
  <sheetViews>
    <sheetView showZeros="0" workbookViewId="0">
      <selection activeCell="A13" sqref="A13:K13"/>
    </sheetView>
  </sheetViews>
  <sheetFormatPr defaultColWidth="9.13888888888889" defaultRowHeight="12" customHeight="1"/>
  <cols>
    <col min="1" max="1" width="29" customWidth="1"/>
    <col min="2" max="2" width="18.712962962963" customWidth="1"/>
    <col min="3" max="3" width="24.8518518518519" customWidth="1"/>
    <col min="4" max="4" width="23.5740740740741" customWidth="1"/>
    <col min="5" max="5" width="17.8518518518519" customWidth="1"/>
    <col min="6" max="6" width="23.5740740740741" customWidth="1"/>
    <col min="7" max="7" width="25.1388888888889" customWidth="1"/>
    <col min="8" max="8" width="18.8518518518519" customWidth="1"/>
  </cols>
  <sheetData>
    <row r="1" ht="14.25" customHeight="1" spans="8:8">
      <c r="H1" s="34" t="s">
        <v>492</v>
      </c>
    </row>
    <row r="2" ht="34.5" customHeight="1" spans="1:8">
      <c r="A2" s="35" t="str">
        <f>"2025"&amp;"年新增资产配置表"</f>
        <v>2025年新增资产配置表</v>
      </c>
      <c r="B2" s="5"/>
      <c r="C2" s="5"/>
      <c r="D2" s="5"/>
      <c r="E2" s="5"/>
      <c r="F2" s="5"/>
      <c r="G2" s="5"/>
      <c r="H2" s="5"/>
    </row>
    <row r="3" ht="18.75" customHeight="1" spans="1:8">
      <c r="A3" s="36" t="str">
        <f>"单位名称："&amp;"双江拉祜族佤族布朗族傣族自治县大文九年一贯制学校"</f>
        <v>单位名称：双江拉祜族佤族布朗族傣族自治县大文九年一贯制学校</v>
      </c>
      <c r="B3" s="7"/>
      <c r="C3" s="37"/>
      <c r="H3" s="38" t="s">
        <v>183</v>
      </c>
    </row>
    <row r="4" ht="18.75" customHeight="1" spans="1:8">
      <c r="A4" s="10" t="s">
        <v>197</v>
      </c>
      <c r="B4" s="10" t="s">
        <v>493</v>
      </c>
      <c r="C4" s="10" t="s">
        <v>494</v>
      </c>
      <c r="D4" s="10" t="s">
        <v>495</v>
      </c>
      <c r="E4" s="10" t="s">
        <v>496</v>
      </c>
      <c r="F4" s="39" t="s">
        <v>497</v>
      </c>
      <c r="G4" s="40"/>
      <c r="H4" s="41"/>
    </row>
    <row r="5" ht="18.75" customHeight="1" spans="1:8">
      <c r="A5" s="17"/>
      <c r="B5" s="17"/>
      <c r="C5" s="17"/>
      <c r="D5" s="17"/>
      <c r="E5" s="17"/>
      <c r="F5" s="42" t="s">
        <v>474</v>
      </c>
      <c r="G5" s="42" t="s">
        <v>498</v>
      </c>
      <c r="H5" s="42" t="s">
        <v>499</v>
      </c>
    </row>
    <row r="6" ht="18.75" customHeight="1" spans="1:8">
      <c r="A6" s="43">
        <v>1</v>
      </c>
      <c r="B6" s="43">
        <v>2</v>
      </c>
      <c r="C6" s="43">
        <v>3</v>
      </c>
      <c r="D6" s="43">
        <v>4</v>
      </c>
      <c r="E6" s="43">
        <v>5</v>
      </c>
      <c r="F6" s="43">
        <v>6</v>
      </c>
      <c r="G6" s="44">
        <v>7</v>
      </c>
      <c r="H6" s="43">
        <v>8</v>
      </c>
    </row>
    <row r="7" ht="18.75" customHeight="1" spans="1:8">
      <c r="A7" s="45"/>
      <c r="B7" s="45"/>
      <c r="C7" s="45"/>
      <c r="D7" s="45"/>
      <c r="E7" s="45"/>
      <c r="F7" s="46"/>
      <c r="G7" s="23"/>
      <c r="H7" s="23"/>
    </row>
    <row r="8" ht="18.75" customHeight="1" spans="1:8">
      <c r="A8" s="47" t="s">
        <v>56</v>
      </c>
      <c r="B8" s="48"/>
      <c r="C8" s="48"/>
      <c r="D8" s="48"/>
      <c r="E8" s="48"/>
      <c r="F8" s="46"/>
      <c r="G8" s="23"/>
      <c r="H8" s="23"/>
    </row>
    <row r="13" s="26" customFormat="1" ht="24" customHeight="1" spans="1:11">
      <c r="A13" s="32" t="s">
        <v>500</v>
      </c>
      <c r="B13" s="32"/>
      <c r="C13" s="32"/>
      <c r="D13" s="32"/>
      <c r="E13" s="32"/>
      <c r="F13" s="32"/>
      <c r="G13" s="32"/>
      <c r="H13" s="32"/>
      <c r="I13" s="32"/>
      <c r="J13" s="32"/>
      <c r="K13" s="32"/>
    </row>
  </sheetData>
  <mergeCells count="10">
    <mergeCell ref="A2:H2"/>
    <mergeCell ref="A3:C3"/>
    <mergeCell ref="F4:H4"/>
    <mergeCell ref="A8:E8"/>
    <mergeCell ref="A13:K13"/>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5"/>
  <sheetViews>
    <sheetView showZeros="0" workbookViewId="0">
      <selection activeCell="A15" sqref="A15:K15"/>
    </sheetView>
  </sheetViews>
  <sheetFormatPr defaultColWidth="9.13888888888889" defaultRowHeight="14.25" customHeight="1"/>
  <cols>
    <col min="1" max="1" width="13.4259259259259" customWidth="1"/>
    <col min="2" max="2" width="41.0092592592593" customWidth="1"/>
    <col min="3" max="3" width="23.8518518518519" customWidth="1"/>
    <col min="4" max="4" width="11.1388888888889" customWidth="1"/>
    <col min="5" max="5" width="33.4444444444444" customWidth="1"/>
    <col min="6" max="6" width="9.85185185185185" customWidth="1"/>
    <col min="7" max="7" width="17.712962962963" customWidth="1"/>
    <col min="8" max="11" width="23.0092592592593" customWidth="1"/>
  </cols>
  <sheetData>
    <row r="1" ht="19.5" customHeight="1" spans="4:11">
      <c r="D1" s="1"/>
      <c r="E1" s="1"/>
      <c r="F1" s="1"/>
      <c r="G1" s="1"/>
      <c r="H1" s="2"/>
      <c r="I1" s="2"/>
      <c r="J1" s="2"/>
      <c r="K1" s="33" t="s">
        <v>501</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"单位名称："&amp;"双江拉祜族佤族布朗族傣族自治县大文九年一贯制学校"</f>
        <v>单位名称：双江拉祜族佤族布朗族傣族自治县大文九年一贯制学校</v>
      </c>
      <c r="B3" s="7"/>
      <c r="C3" s="7"/>
      <c r="D3" s="7"/>
      <c r="E3" s="7"/>
      <c r="F3" s="7"/>
      <c r="G3" s="7"/>
      <c r="H3" s="8"/>
      <c r="I3" s="8"/>
      <c r="J3" s="8"/>
      <c r="K3" s="3" t="s">
        <v>183</v>
      </c>
    </row>
    <row r="4" ht="18.75" customHeight="1" spans="1:11">
      <c r="A4" s="9" t="s">
        <v>266</v>
      </c>
      <c r="B4" s="9" t="s">
        <v>199</v>
      </c>
      <c r="C4" s="9" t="s">
        <v>267</v>
      </c>
      <c r="D4" s="10" t="s">
        <v>200</v>
      </c>
      <c r="E4" s="10" t="s">
        <v>201</v>
      </c>
      <c r="F4" s="10" t="s">
        <v>268</v>
      </c>
      <c r="G4" s="10" t="s">
        <v>269</v>
      </c>
      <c r="H4" s="27" t="s">
        <v>56</v>
      </c>
      <c r="I4" s="11" t="s">
        <v>502</v>
      </c>
      <c r="J4" s="12"/>
      <c r="K4" s="13"/>
    </row>
    <row r="5" ht="18.75" customHeight="1" spans="1:11">
      <c r="A5" s="14"/>
      <c r="B5" s="14"/>
      <c r="C5" s="14"/>
      <c r="D5" s="15"/>
      <c r="E5" s="15"/>
      <c r="F5" s="15"/>
      <c r="G5" s="15"/>
      <c r="H5" s="28"/>
      <c r="I5" s="10" t="s">
        <v>59</v>
      </c>
      <c r="J5" s="10" t="s">
        <v>60</v>
      </c>
      <c r="K5" s="10" t="s">
        <v>61</v>
      </c>
    </row>
    <row r="6" ht="18.75" customHeight="1" spans="1:11">
      <c r="A6" s="16"/>
      <c r="B6" s="16"/>
      <c r="C6" s="16"/>
      <c r="D6" s="17"/>
      <c r="E6" s="17"/>
      <c r="F6" s="17"/>
      <c r="G6" s="17"/>
      <c r="H6" s="29"/>
      <c r="I6" s="17" t="s">
        <v>58</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30"/>
      <c r="B8" s="20"/>
      <c r="C8" s="30"/>
      <c r="D8" s="30"/>
      <c r="E8" s="30"/>
      <c r="F8" s="30"/>
      <c r="G8" s="30"/>
      <c r="H8" s="23"/>
      <c r="I8" s="23"/>
      <c r="J8" s="23"/>
      <c r="K8" s="23"/>
    </row>
    <row r="9" ht="18.75" customHeight="1" spans="1:11">
      <c r="A9" s="20"/>
      <c r="B9" s="20"/>
      <c r="C9" s="20"/>
      <c r="D9" s="20"/>
      <c r="E9" s="20"/>
      <c r="F9" s="20"/>
      <c r="G9" s="20"/>
      <c r="H9" s="23"/>
      <c r="I9" s="23"/>
      <c r="J9" s="23"/>
      <c r="K9" s="23"/>
    </row>
    <row r="10" ht="18.75" customHeight="1" spans="1:11">
      <c r="A10" s="31" t="s">
        <v>56</v>
      </c>
      <c r="B10" s="31"/>
      <c r="C10" s="31"/>
      <c r="D10" s="31"/>
      <c r="E10" s="31"/>
      <c r="F10" s="31"/>
      <c r="G10" s="31"/>
      <c r="H10" s="23"/>
      <c r="I10" s="23"/>
      <c r="J10" s="23"/>
      <c r="K10" s="23"/>
    </row>
    <row r="15" s="26" customFormat="1" ht="30" customHeight="1" spans="1:11">
      <c r="A15" s="32" t="s">
        <v>503</v>
      </c>
      <c r="B15" s="32"/>
      <c r="C15" s="32"/>
      <c r="D15" s="32"/>
      <c r="E15" s="32"/>
      <c r="F15" s="32"/>
      <c r="G15" s="32"/>
      <c r="H15" s="32"/>
      <c r="I15" s="32"/>
      <c r="J15" s="32"/>
      <c r="K15" s="32"/>
    </row>
  </sheetData>
  <mergeCells count="16">
    <mergeCell ref="A2:K2"/>
    <mergeCell ref="A3:G3"/>
    <mergeCell ref="I4:K4"/>
    <mergeCell ref="A10:G10"/>
    <mergeCell ref="A15:K15"/>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8"/>
  <sheetViews>
    <sheetView showZeros="0" topLeftCell="A4" workbookViewId="0">
      <selection activeCell="C17" sqref="C17"/>
    </sheetView>
  </sheetViews>
  <sheetFormatPr defaultColWidth="9.13888888888889" defaultRowHeight="14.25" customHeight="1" outlineLevelCol="6"/>
  <cols>
    <col min="1" max="1" width="29.4259259259259" customWidth="1"/>
    <col min="2" max="2" width="23.1388888888889" customWidth="1"/>
    <col min="3" max="3" width="54.3333333333333" customWidth="1"/>
    <col min="4" max="4" width="16.2962962962963" customWidth="1"/>
    <col min="5" max="7" width="23.8518518518519" customWidth="1"/>
  </cols>
  <sheetData>
    <row r="1" ht="18.75" customHeight="1" spans="4:7">
      <c r="D1" s="1"/>
      <c r="E1" s="2"/>
      <c r="F1" s="2"/>
      <c r="G1" s="3" t="s">
        <v>504</v>
      </c>
    </row>
    <row r="2" ht="36.75" customHeight="1" spans="1:7">
      <c r="A2" s="4" t="str">
        <f>"2025"&amp;"年部门项目中期规划预算表"</f>
        <v>2025年部门项目中期规划预算表</v>
      </c>
      <c r="B2" s="5"/>
      <c r="C2" s="5"/>
      <c r="D2" s="5"/>
      <c r="E2" s="5"/>
      <c r="F2" s="5"/>
      <c r="G2" s="5"/>
    </row>
    <row r="3" ht="18.75" customHeight="1" spans="1:7">
      <c r="A3" s="6" t="str">
        <f>"单位名称："&amp;"双江拉祜族佤族布朗族傣族自治县大文九年一贯制学校"</f>
        <v>单位名称：双江拉祜族佤族布朗族傣族自治县大文九年一贯制学校</v>
      </c>
      <c r="B3" s="7"/>
      <c r="C3" s="7"/>
      <c r="D3" s="7"/>
      <c r="E3" s="8"/>
      <c r="F3" s="8"/>
      <c r="G3" s="3" t="s">
        <v>183</v>
      </c>
    </row>
    <row r="4" ht="18.75" customHeight="1" spans="1:7">
      <c r="A4" s="9" t="s">
        <v>267</v>
      </c>
      <c r="B4" s="9" t="s">
        <v>266</v>
      </c>
      <c r="C4" s="9" t="s">
        <v>199</v>
      </c>
      <c r="D4" s="10" t="s">
        <v>505</v>
      </c>
      <c r="E4" s="11" t="s">
        <v>59</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58</v>
      </c>
      <c r="F6" s="16"/>
      <c r="G6" s="16"/>
    </row>
    <row r="7" ht="18.75" customHeight="1" spans="1:7">
      <c r="A7" s="18">
        <v>1</v>
      </c>
      <c r="B7" s="18">
        <v>2</v>
      </c>
      <c r="C7" s="18">
        <v>3</v>
      </c>
      <c r="D7" s="18">
        <v>4</v>
      </c>
      <c r="E7" s="18">
        <v>5</v>
      </c>
      <c r="F7" s="18">
        <v>6</v>
      </c>
      <c r="G7" s="19">
        <v>7</v>
      </c>
    </row>
    <row r="8" ht="18.75" customHeight="1" spans="1:7">
      <c r="A8" s="20" t="s">
        <v>71</v>
      </c>
      <c r="B8" s="21"/>
      <c r="C8" s="21"/>
      <c r="D8" s="22"/>
      <c r="E8" s="23">
        <v>948306.05</v>
      </c>
      <c r="F8" s="23"/>
      <c r="G8" s="23"/>
    </row>
    <row r="9" ht="18.75" customHeight="1" spans="1:7">
      <c r="A9" s="20"/>
      <c r="B9" s="20" t="s">
        <v>506</v>
      </c>
      <c r="C9" s="20" t="s">
        <v>316</v>
      </c>
      <c r="D9" s="22" t="s">
        <v>507</v>
      </c>
      <c r="E9" s="23">
        <v>972</v>
      </c>
      <c r="F9" s="23"/>
      <c r="G9" s="23"/>
    </row>
    <row r="10" ht="18.75" customHeight="1" spans="1:7">
      <c r="A10" s="24"/>
      <c r="B10" s="20" t="s">
        <v>506</v>
      </c>
      <c r="C10" s="20" t="s">
        <v>328</v>
      </c>
      <c r="D10" s="22" t="s">
        <v>507</v>
      </c>
      <c r="E10" s="23">
        <v>121.5</v>
      </c>
      <c r="F10" s="23"/>
      <c r="G10" s="23"/>
    </row>
    <row r="11" ht="18.75" customHeight="1" spans="1:7">
      <c r="A11" s="24"/>
      <c r="B11" s="20" t="s">
        <v>506</v>
      </c>
      <c r="C11" s="20" t="s">
        <v>332</v>
      </c>
      <c r="D11" s="22" t="s">
        <v>507</v>
      </c>
      <c r="E11" s="23">
        <v>76191.55</v>
      </c>
      <c r="F11" s="23"/>
      <c r="G11" s="23"/>
    </row>
    <row r="12" ht="18.75" customHeight="1" spans="1:7">
      <c r="A12" s="24"/>
      <c r="B12" s="20" t="s">
        <v>506</v>
      </c>
      <c r="C12" s="20" t="s">
        <v>275</v>
      </c>
      <c r="D12" s="22" t="s">
        <v>507</v>
      </c>
      <c r="E12" s="23">
        <v>26822</v>
      </c>
      <c r="F12" s="23"/>
      <c r="G12" s="23"/>
    </row>
    <row r="13" ht="18.75" customHeight="1" spans="1:7">
      <c r="A13" s="24"/>
      <c r="B13" s="20" t="s">
        <v>506</v>
      </c>
      <c r="C13" s="20" t="s">
        <v>312</v>
      </c>
      <c r="D13" s="22" t="s">
        <v>507</v>
      </c>
      <c r="E13" s="23">
        <v>783239</v>
      </c>
      <c r="F13" s="23"/>
      <c r="G13" s="23"/>
    </row>
    <row r="14" ht="18.75" customHeight="1" spans="1:7">
      <c r="A14" s="24"/>
      <c r="B14" s="20" t="s">
        <v>508</v>
      </c>
      <c r="C14" s="20" t="s">
        <v>324</v>
      </c>
      <c r="D14" s="22" t="s">
        <v>507</v>
      </c>
      <c r="E14" s="23">
        <v>14000</v>
      </c>
      <c r="F14" s="23"/>
      <c r="G14" s="23"/>
    </row>
    <row r="15" ht="18.75" customHeight="1" spans="1:7">
      <c r="A15" s="24"/>
      <c r="B15" s="20" t="s">
        <v>508</v>
      </c>
      <c r="C15" s="20" t="s">
        <v>326</v>
      </c>
      <c r="D15" s="22" t="s">
        <v>507</v>
      </c>
      <c r="E15" s="23">
        <v>13500</v>
      </c>
      <c r="F15" s="23"/>
      <c r="G15" s="23"/>
    </row>
    <row r="16" ht="18.75" customHeight="1" spans="1:7">
      <c r="A16" s="24"/>
      <c r="B16" s="20" t="s">
        <v>508</v>
      </c>
      <c r="C16" s="20" t="s">
        <v>278</v>
      </c>
      <c r="D16" s="22" t="s">
        <v>507</v>
      </c>
      <c r="E16" s="23">
        <v>23460</v>
      </c>
      <c r="F16" s="23"/>
      <c r="G16" s="23"/>
    </row>
    <row r="17" ht="18.75" customHeight="1" spans="1:7">
      <c r="A17" s="24"/>
      <c r="B17" s="20" t="s">
        <v>508</v>
      </c>
      <c r="C17" s="20" t="s">
        <v>272</v>
      </c>
      <c r="D17" s="22" t="s">
        <v>507</v>
      </c>
      <c r="E17" s="23">
        <v>10000</v>
      </c>
      <c r="F17" s="23"/>
      <c r="G17" s="23"/>
    </row>
    <row r="18" ht="18.75" customHeight="1" spans="1:7">
      <c r="A18" s="22" t="s">
        <v>56</v>
      </c>
      <c r="B18" s="25"/>
      <c r="C18" s="25"/>
      <c r="D18" s="25"/>
      <c r="E18" s="23">
        <v>948306.05</v>
      </c>
      <c r="F18" s="23"/>
      <c r="G18" s="23"/>
    </row>
  </sheetData>
  <mergeCells count="11">
    <mergeCell ref="A2:G2"/>
    <mergeCell ref="A3:D3"/>
    <mergeCell ref="E4:G4"/>
    <mergeCell ref="A18:D18"/>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9"/>
  <sheetViews>
    <sheetView showZeros="0" topLeftCell="C1" workbookViewId="0">
      <selection activeCell="B25" sqref="B25"/>
    </sheetView>
  </sheetViews>
  <sheetFormatPr defaultColWidth="9.13888888888889" defaultRowHeight="14.25" customHeight="1"/>
  <cols>
    <col min="1" max="1" width="21.1388888888889" customWidth="1"/>
    <col min="2" max="2" width="35.2777777777778" customWidth="1"/>
    <col min="3" max="8" width="20.4259259259259" customWidth="1"/>
    <col min="9" max="11" width="20.5740740740741" customWidth="1"/>
    <col min="12" max="12" width="20.4259259259259" customWidth="1"/>
    <col min="13" max="13" width="20.5740740740741" customWidth="1"/>
    <col min="14" max="19" width="20.4259259259259" customWidth="1"/>
  </cols>
  <sheetData>
    <row r="1" ht="19.5" customHeight="1" spans="10:19">
      <c r="J1" s="188"/>
      <c r="O1" s="66"/>
      <c r="P1" s="66"/>
      <c r="Q1" s="66"/>
      <c r="R1" s="66"/>
      <c r="S1" s="33" t="s">
        <v>53</v>
      </c>
    </row>
    <row r="2" ht="57.75" customHeight="1" spans="1:19">
      <c r="A2" s="145" t="str">
        <f>"2025"&amp;"年部门收入预算表"</f>
        <v>2025年部门收入预算表</v>
      </c>
      <c r="B2" s="199"/>
      <c r="C2" s="199"/>
      <c r="D2" s="199"/>
      <c r="E2" s="199"/>
      <c r="F2" s="199"/>
      <c r="G2" s="199"/>
      <c r="H2" s="199"/>
      <c r="I2" s="199"/>
      <c r="J2" s="199"/>
      <c r="K2" s="199"/>
      <c r="L2" s="199"/>
      <c r="M2" s="199"/>
      <c r="N2" s="199"/>
      <c r="O2" s="215"/>
      <c r="P2" s="215"/>
      <c r="Q2" s="215"/>
      <c r="R2" s="215"/>
      <c r="S2" s="215"/>
    </row>
    <row r="3" ht="18.75" customHeight="1" spans="1:19">
      <c r="A3" s="36" t="str">
        <f>"单位名称："&amp;"双江拉祜族佤族布朗族傣族自治县大文九年一贯制学校"</f>
        <v>单位名称：双江拉祜族佤族布朗族傣族自治县大文九年一贯制学校</v>
      </c>
      <c r="B3" s="200"/>
      <c r="C3" s="200"/>
      <c r="D3" s="200"/>
      <c r="E3" s="200"/>
      <c r="F3" s="200"/>
      <c r="G3" s="200"/>
      <c r="H3" s="200"/>
      <c r="I3" s="200"/>
      <c r="J3" s="216"/>
      <c r="K3" s="200"/>
      <c r="L3" s="200"/>
      <c r="M3" s="200"/>
      <c r="N3" s="200"/>
      <c r="O3" s="216"/>
      <c r="P3" s="216"/>
      <c r="Q3" s="216"/>
      <c r="R3" s="216"/>
      <c r="S3" s="33" t="s">
        <v>1</v>
      </c>
    </row>
    <row r="4" ht="18.75" customHeight="1" spans="1:19">
      <c r="A4" s="201" t="s">
        <v>54</v>
      </c>
      <c r="B4" s="202" t="s">
        <v>55</v>
      </c>
      <c r="C4" s="202" t="s">
        <v>56</v>
      </c>
      <c r="D4" s="203" t="s">
        <v>57</v>
      </c>
      <c r="E4" s="204"/>
      <c r="F4" s="204"/>
      <c r="G4" s="204"/>
      <c r="H4" s="204"/>
      <c r="I4" s="204"/>
      <c r="J4" s="217"/>
      <c r="K4" s="204"/>
      <c r="L4" s="204"/>
      <c r="M4" s="204"/>
      <c r="N4" s="218"/>
      <c r="O4" s="203" t="s">
        <v>46</v>
      </c>
      <c r="P4" s="203"/>
      <c r="Q4" s="203"/>
      <c r="R4" s="203"/>
      <c r="S4" s="221"/>
    </row>
    <row r="5" ht="18.75" customHeight="1" spans="1:19">
      <c r="A5" s="205"/>
      <c r="B5" s="206"/>
      <c r="C5" s="206"/>
      <c r="D5" s="207" t="s">
        <v>58</v>
      </c>
      <c r="E5" s="207" t="s">
        <v>59</v>
      </c>
      <c r="F5" s="207" t="s">
        <v>60</v>
      </c>
      <c r="G5" s="207" t="s">
        <v>61</v>
      </c>
      <c r="H5" s="207" t="s">
        <v>62</v>
      </c>
      <c r="I5" s="219" t="s">
        <v>63</v>
      </c>
      <c r="J5" s="219"/>
      <c r="K5" s="219"/>
      <c r="L5" s="219"/>
      <c r="M5" s="219"/>
      <c r="N5" s="210"/>
      <c r="O5" s="207" t="s">
        <v>58</v>
      </c>
      <c r="P5" s="207" t="s">
        <v>59</v>
      </c>
      <c r="Q5" s="207" t="s">
        <v>60</v>
      </c>
      <c r="R5" s="207" t="s">
        <v>61</v>
      </c>
      <c r="S5" s="207" t="s">
        <v>64</v>
      </c>
    </row>
    <row r="6" ht="18.75" customHeight="1" spans="1:19">
      <c r="A6" s="208"/>
      <c r="B6" s="209"/>
      <c r="C6" s="209"/>
      <c r="D6" s="210"/>
      <c r="E6" s="210"/>
      <c r="F6" s="210"/>
      <c r="G6" s="210"/>
      <c r="H6" s="210"/>
      <c r="I6" s="209" t="s">
        <v>58</v>
      </c>
      <c r="J6" s="209" t="s">
        <v>65</v>
      </c>
      <c r="K6" s="209" t="s">
        <v>66</v>
      </c>
      <c r="L6" s="209" t="s">
        <v>67</v>
      </c>
      <c r="M6" s="209" t="s">
        <v>68</v>
      </c>
      <c r="N6" s="209" t="s">
        <v>69</v>
      </c>
      <c r="O6" s="220"/>
      <c r="P6" s="220"/>
      <c r="Q6" s="220"/>
      <c r="R6" s="220"/>
      <c r="S6" s="210"/>
    </row>
    <row r="7" ht="18.75" customHeight="1" spans="1:19">
      <c r="A7" s="173">
        <v>1</v>
      </c>
      <c r="B7" s="173">
        <v>2</v>
      </c>
      <c r="C7" s="173">
        <v>3</v>
      </c>
      <c r="D7" s="173">
        <v>4</v>
      </c>
      <c r="E7" s="173">
        <v>5</v>
      </c>
      <c r="F7" s="173">
        <v>6</v>
      </c>
      <c r="G7" s="173">
        <v>7</v>
      </c>
      <c r="H7" s="173">
        <v>8</v>
      </c>
      <c r="I7" s="173">
        <v>9</v>
      </c>
      <c r="J7" s="173">
        <v>10</v>
      </c>
      <c r="K7" s="173">
        <v>11</v>
      </c>
      <c r="L7" s="173">
        <v>12</v>
      </c>
      <c r="M7" s="173">
        <v>13</v>
      </c>
      <c r="N7" s="173">
        <v>14</v>
      </c>
      <c r="O7" s="173">
        <v>15</v>
      </c>
      <c r="P7" s="173">
        <v>16</v>
      </c>
      <c r="Q7" s="173">
        <v>17</v>
      </c>
      <c r="R7" s="173">
        <v>18</v>
      </c>
      <c r="S7" s="173">
        <v>19</v>
      </c>
    </row>
    <row r="8" ht="18.75" customHeight="1" spans="1:19">
      <c r="A8" s="211" t="s">
        <v>70</v>
      </c>
      <c r="B8" s="212" t="s">
        <v>71</v>
      </c>
      <c r="C8" s="23">
        <v>11921704.39</v>
      </c>
      <c r="D8" s="23">
        <v>11553550.27</v>
      </c>
      <c r="E8" s="23">
        <v>9499150.27</v>
      </c>
      <c r="F8" s="23"/>
      <c r="G8" s="23"/>
      <c r="H8" s="23"/>
      <c r="I8" s="23">
        <v>2054400</v>
      </c>
      <c r="J8" s="23"/>
      <c r="K8" s="23"/>
      <c r="L8" s="23"/>
      <c r="M8" s="23"/>
      <c r="N8" s="23">
        <v>2054400</v>
      </c>
      <c r="O8" s="23">
        <v>368154.12</v>
      </c>
      <c r="P8" s="23">
        <v>318154.12</v>
      </c>
      <c r="Q8" s="23">
        <v>50000</v>
      </c>
      <c r="R8" s="23"/>
      <c r="S8" s="23"/>
    </row>
    <row r="9" ht="18.75" customHeight="1" spans="1:19">
      <c r="A9" s="213" t="s">
        <v>56</v>
      </c>
      <c r="B9" s="214"/>
      <c r="C9" s="23">
        <v>11921704.39</v>
      </c>
      <c r="D9" s="23">
        <v>11553550.27</v>
      </c>
      <c r="E9" s="23">
        <v>9499150.27</v>
      </c>
      <c r="F9" s="23"/>
      <c r="G9" s="23"/>
      <c r="H9" s="23"/>
      <c r="I9" s="23">
        <v>2054400</v>
      </c>
      <c r="J9" s="23"/>
      <c r="K9" s="23"/>
      <c r="L9" s="23"/>
      <c r="M9" s="23"/>
      <c r="N9" s="23">
        <v>2054400</v>
      </c>
      <c r="O9" s="23">
        <v>368154.12</v>
      </c>
      <c r="P9" s="23">
        <v>318154.12</v>
      </c>
      <c r="Q9" s="23">
        <v>50000</v>
      </c>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33"/>
  <sheetViews>
    <sheetView showZeros="0" topLeftCell="A25" workbookViewId="0">
      <selection activeCell="D21" sqref="D21"/>
    </sheetView>
  </sheetViews>
  <sheetFormatPr defaultColWidth="9.13888888888889" defaultRowHeight="14.25" customHeight="1"/>
  <cols>
    <col min="1" max="1" width="14.2777777777778" customWidth="1"/>
    <col min="2" max="2" width="37.712962962963" customWidth="1"/>
    <col min="3" max="6" width="19.1388888888889" customWidth="1"/>
    <col min="7" max="8" width="19" customWidth="1"/>
    <col min="9" max="9" width="18.8518518518519" customWidth="1"/>
    <col min="10" max="11" width="19" customWidth="1"/>
    <col min="12" max="14" width="18.8518518518519" customWidth="1"/>
    <col min="15" max="15" width="19" customWidth="1"/>
  </cols>
  <sheetData>
    <row r="1" ht="19.5" customHeight="1" spans="4:15">
      <c r="D1" s="188"/>
      <c r="H1" s="188"/>
      <c r="J1" s="188"/>
      <c r="O1" s="34" t="s">
        <v>72</v>
      </c>
    </row>
    <row r="2" ht="42" customHeight="1" spans="1:15">
      <c r="A2" s="4" t="str">
        <f>"2025"&amp;"年部门支出预算表"</f>
        <v>2025年部门支出预算表</v>
      </c>
      <c r="B2" s="189"/>
      <c r="C2" s="189"/>
      <c r="D2" s="189"/>
      <c r="E2" s="189"/>
      <c r="F2" s="189"/>
      <c r="G2" s="189"/>
      <c r="H2" s="189"/>
      <c r="I2" s="189"/>
      <c r="J2" s="189"/>
      <c r="K2" s="189"/>
      <c r="L2" s="189"/>
      <c r="M2" s="189"/>
      <c r="N2" s="189"/>
      <c r="O2" s="189"/>
    </row>
    <row r="3" ht="18.75" customHeight="1" spans="1:15">
      <c r="A3" s="190" t="str">
        <f>"单位名称："&amp;"双江拉祜族佤族布朗族傣族自治县大文九年一贯制学校"</f>
        <v>单位名称：双江拉祜族佤族布朗族傣族自治县大文九年一贯制学校</v>
      </c>
      <c r="B3" s="191"/>
      <c r="C3" s="65"/>
      <c r="D3" s="2"/>
      <c r="E3" s="65"/>
      <c r="F3" s="65"/>
      <c r="G3" s="65"/>
      <c r="H3" s="2"/>
      <c r="I3" s="65"/>
      <c r="J3" s="2"/>
      <c r="K3" s="65"/>
      <c r="L3" s="65"/>
      <c r="M3" s="198"/>
      <c r="N3" s="198"/>
      <c r="O3" s="34" t="s">
        <v>1</v>
      </c>
    </row>
    <row r="4" ht="18.75" customHeight="1" spans="1:15">
      <c r="A4" s="9" t="s">
        <v>73</v>
      </c>
      <c r="B4" s="9" t="s">
        <v>74</v>
      </c>
      <c r="C4" s="9" t="s">
        <v>56</v>
      </c>
      <c r="D4" s="11" t="s">
        <v>59</v>
      </c>
      <c r="E4" s="74" t="s">
        <v>75</v>
      </c>
      <c r="F4" s="152" t="s">
        <v>76</v>
      </c>
      <c r="G4" s="9" t="s">
        <v>60</v>
      </c>
      <c r="H4" s="9" t="s">
        <v>61</v>
      </c>
      <c r="I4" s="9" t="s">
        <v>77</v>
      </c>
      <c r="J4" s="11" t="s">
        <v>78</v>
      </c>
      <c r="K4" s="12"/>
      <c r="L4" s="12"/>
      <c r="M4" s="12"/>
      <c r="N4" s="12"/>
      <c r="O4" s="13"/>
    </row>
    <row r="5" ht="29.25" customHeight="1" spans="1:15">
      <c r="A5" s="17"/>
      <c r="B5" s="17"/>
      <c r="C5" s="17"/>
      <c r="D5" s="158" t="s">
        <v>58</v>
      </c>
      <c r="E5" s="95" t="s">
        <v>75</v>
      </c>
      <c r="F5" s="95" t="s">
        <v>76</v>
      </c>
      <c r="G5" s="17"/>
      <c r="H5" s="17"/>
      <c r="I5" s="17"/>
      <c r="J5" s="158" t="s">
        <v>58</v>
      </c>
      <c r="K5" s="42" t="s">
        <v>79</v>
      </c>
      <c r="L5" s="42" t="s">
        <v>80</v>
      </c>
      <c r="M5" s="42" t="s">
        <v>81</v>
      </c>
      <c r="N5" s="42" t="s">
        <v>82</v>
      </c>
      <c r="O5" s="42" t="s">
        <v>83</v>
      </c>
    </row>
    <row r="6" ht="18.75" customHeight="1" spans="1:15">
      <c r="A6" s="123">
        <v>1</v>
      </c>
      <c r="B6" s="123">
        <v>2</v>
      </c>
      <c r="C6" s="173">
        <v>3</v>
      </c>
      <c r="D6" s="173">
        <v>4</v>
      </c>
      <c r="E6" s="173">
        <v>5</v>
      </c>
      <c r="F6" s="173">
        <v>6</v>
      </c>
      <c r="G6" s="173">
        <v>7</v>
      </c>
      <c r="H6" s="173">
        <v>8</v>
      </c>
      <c r="I6" s="173">
        <v>9</v>
      </c>
      <c r="J6" s="173">
        <v>10</v>
      </c>
      <c r="K6" s="173">
        <v>11</v>
      </c>
      <c r="L6" s="173">
        <v>12</v>
      </c>
      <c r="M6" s="173">
        <v>13</v>
      </c>
      <c r="N6" s="173">
        <v>14</v>
      </c>
      <c r="O6" s="173">
        <v>15</v>
      </c>
    </row>
    <row r="7" ht="18.75" customHeight="1" spans="1:15">
      <c r="A7" s="192" t="s">
        <v>84</v>
      </c>
      <c r="B7" s="192" t="s">
        <v>85</v>
      </c>
      <c r="C7" s="23">
        <v>10087213.05</v>
      </c>
      <c r="D7" s="23">
        <v>8032813.05</v>
      </c>
      <c r="E7" s="23">
        <v>6766352.88</v>
      </c>
      <c r="F7" s="23">
        <v>1266460.17</v>
      </c>
      <c r="G7" s="23"/>
      <c r="H7" s="23"/>
      <c r="I7" s="23"/>
      <c r="J7" s="23">
        <v>2054400</v>
      </c>
      <c r="K7" s="23"/>
      <c r="L7" s="23"/>
      <c r="M7" s="23"/>
      <c r="N7" s="23"/>
      <c r="O7" s="23">
        <v>2054400</v>
      </c>
    </row>
    <row r="8" ht="18.75" customHeight="1" spans="1:15">
      <c r="A8" s="233" t="s">
        <v>86</v>
      </c>
      <c r="B8" s="233" t="s">
        <v>87</v>
      </c>
      <c r="C8" s="23">
        <v>10082113.05</v>
      </c>
      <c r="D8" s="23">
        <v>8027713.05</v>
      </c>
      <c r="E8" s="23">
        <v>6766352.88</v>
      </c>
      <c r="F8" s="23">
        <v>1261360.17</v>
      </c>
      <c r="G8" s="23"/>
      <c r="H8" s="23"/>
      <c r="I8" s="23"/>
      <c r="J8" s="23">
        <v>2054400</v>
      </c>
      <c r="K8" s="23"/>
      <c r="L8" s="23"/>
      <c r="M8" s="23"/>
      <c r="N8" s="23"/>
      <c r="O8" s="23">
        <v>2054400</v>
      </c>
    </row>
    <row r="9" ht="18.75" customHeight="1" spans="1:15">
      <c r="A9" s="234" t="s">
        <v>88</v>
      </c>
      <c r="B9" s="235" t="s">
        <v>89</v>
      </c>
      <c r="C9" s="23">
        <v>74581.5</v>
      </c>
      <c r="D9" s="23">
        <v>74581.5</v>
      </c>
      <c r="E9" s="23">
        <v>9000</v>
      </c>
      <c r="F9" s="23">
        <v>65581.5</v>
      </c>
      <c r="G9" s="23"/>
      <c r="H9" s="23"/>
      <c r="I9" s="23"/>
      <c r="J9" s="23"/>
      <c r="K9" s="23"/>
      <c r="L9" s="23"/>
      <c r="M9" s="23"/>
      <c r="N9" s="23"/>
      <c r="O9" s="23"/>
    </row>
    <row r="10" ht="18.75" customHeight="1" spans="1:15">
      <c r="A10" s="234" t="s">
        <v>90</v>
      </c>
      <c r="B10" s="235" t="s">
        <v>91</v>
      </c>
      <c r="C10" s="23">
        <v>641216.44</v>
      </c>
      <c r="D10" s="23">
        <v>97316.44</v>
      </c>
      <c r="E10" s="23">
        <v>4024.08</v>
      </c>
      <c r="F10" s="23">
        <v>93292.36</v>
      </c>
      <c r="G10" s="23"/>
      <c r="H10" s="23"/>
      <c r="I10" s="23"/>
      <c r="J10" s="23">
        <v>543900</v>
      </c>
      <c r="K10" s="23"/>
      <c r="L10" s="23"/>
      <c r="M10" s="23"/>
      <c r="N10" s="23"/>
      <c r="O10" s="23">
        <v>543900</v>
      </c>
    </row>
    <row r="11" ht="18.75" customHeight="1" spans="1:15">
      <c r="A11" s="234" t="s">
        <v>92</v>
      </c>
      <c r="B11" s="235" t="s">
        <v>93</v>
      </c>
      <c r="C11" s="23">
        <v>9366315.11</v>
      </c>
      <c r="D11" s="23">
        <v>7855815.11</v>
      </c>
      <c r="E11" s="23">
        <v>6753328.8</v>
      </c>
      <c r="F11" s="23">
        <v>1102486.31</v>
      </c>
      <c r="G11" s="23"/>
      <c r="H11" s="23"/>
      <c r="I11" s="23"/>
      <c r="J11" s="23">
        <v>1510500</v>
      </c>
      <c r="K11" s="23"/>
      <c r="L11" s="23"/>
      <c r="M11" s="23"/>
      <c r="N11" s="23"/>
      <c r="O11" s="23">
        <v>1510500</v>
      </c>
    </row>
    <row r="12" ht="18.75" customHeight="1" spans="1:15">
      <c r="A12" s="233" t="s">
        <v>94</v>
      </c>
      <c r="B12" s="233" t="s">
        <v>95</v>
      </c>
      <c r="C12" s="23">
        <v>5100</v>
      </c>
      <c r="D12" s="23">
        <v>5100</v>
      </c>
      <c r="E12" s="23"/>
      <c r="F12" s="23">
        <v>5100</v>
      </c>
      <c r="G12" s="23"/>
      <c r="H12" s="23"/>
      <c r="I12" s="23"/>
      <c r="J12" s="23"/>
      <c r="K12" s="23"/>
      <c r="L12" s="23"/>
      <c r="M12" s="23"/>
      <c r="N12" s="23"/>
      <c r="O12" s="23"/>
    </row>
    <row r="13" ht="18.75" customHeight="1" spans="1:15">
      <c r="A13" s="234" t="s">
        <v>96</v>
      </c>
      <c r="B13" s="235" t="s">
        <v>97</v>
      </c>
      <c r="C13" s="23">
        <v>5100</v>
      </c>
      <c r="D13" s="23">
        <v>5100</v>
      </c>
      <c r="E13" s="23"/>
      <c r="F13" s="23">
        <v>5100</v>
      </c>
      <c r="G13" s="23"/>
      <c r="H13" s="23"/>
      <c r="I13" s="23"/>
      <c r="J13" s="23"/>
      <c r="K13" s="23"/>
      <c r="L13" s="23"/>
      <c r="M13" s="23"/>
      <c r="N13" s="23"/>
      <c r="O13" s="23"/>
    </row>
    <row r="14" ht="18.75" customHeight="1" spans="1:15">
      <c r="A14" s="192" t="s">
        <v>98</v>
      </c>
      <c r="B14" s="192" t="s">
        <v>99</v>
      </c>
      <c r="C14" s="23">
        <v>907847.44</v>
      </c>
      <c r="D14" s="23">
        <v>907847.44</v>
      </c>
      <c r="E14" s="23">
        <v>907847.44</v>
      </c>
      <c r="F14" s="23"/>
      <c r="G14" s="23"/>
      <c r="H14" s="23"/>
      <c r="I14" s="23"/>
      <c r="J14" s="23"/>
      <c r="K14" s="23"/>
      <c r="L14" s="23"/>
      <c r="M14" s="23"/>
      <c r="N14" s="23"/>
      <c r="O14" s="23"/>
    </row>
    <row r="15" ht="18.75" customHeight="1" spans="1:15">
      <c r="A15" s="233" t="s">
        <v>100</v>
      </c>
      <c r="B15" s="233" t="s">
        <v>101</v>
      </c>
      <c r="C15" s="23">
        <v>876845.93</v>
      </c>
      <c r="D15" s="23">
        <v>876845.93</v>
      </c>
      <c r="E15" s="23">
        <v>876845.93</v>
      </c>
      <c r="F15" s="23"/>
      <c r="G15" s="23"/>
      <c r="H15" s="23"/>
      <c r="I15" s="23"/>
      <c r="J15" s="23"/>
      <c r="K15" s="23"/>
      <c r="L15" s="23"/>
      <c r="M15" s="23"/>
      <c r="N15" s="23"/>
      <c r="O15" s="23"/>
    </row>
    <row r="16" ht="18.75" customHeight="1" spans="1:15">
      <c r="A16" s="234" t="s">
        <v>102</v>
      </c>
      <c r="B16" s="235" t="s">
        <v>103</v>
      </c>
      <c r="C16" s="23">
        <v>168240</v>
      </c>
      <c r="D16" s="23">
        <v>168240</v>
      </c>
      <c r="E16" s="23">
        <v>168240</v>
      </c>
      <c r="F16" s="23"/>
      <c r="G16" s="23"/>
      <c r="H16" s="23"/>
      <c r="I16" s="23"/>
      <c r="J16" s="23"/>
      <c r="K16" s="23"/>
      <c r="L16" s="23"/>
      <c r="M16" s="23"/>
      <c r="N16" s="23"/>
      <c r="O16" s="23"/>
    </row>
    <row r="17" ht="18.75" customHeight="1" spans="1:15">
      <c r="A17" s="234" t="s">
        <v>104</v>
      </c>
      <c r="B17" s="235" t="s">
        <v>105</v>
      </c>
      <c r="C17" s="23">
        <v>708605.93</v>
      </c>
      <c r="D17" s="23">
        <v>708605.93</v>
      </c>
      <c r="E17" s="23">
        <v>708605.93</v>
      </c>
      <c r="F17" s="23"/>
      <c r="G17" s="23"/>
      <c r="H17" s="23"/>
      <c r="I17" s="23"/>
      <c r="J17" s="23"/>
      <c r="K17" s="23"/>
      <c r="L17" s="23"/>
      <c r="M17" s="23"/>
      <c r="N17" s="23"/>
      <c r="O17" s="23"/>
    </row>
    <row r="18" ht="18.75" customHeight="1" spans="1:15">
      <c r="A18" s="234" t="s">
        <v>106</v>
      </c>
      <c r="B18" s="235" t="s">
        <v>107</v>
      </c>
      <c r="C18" s="23"/>
      <c r="D18" s="23"/>
      <c r="E18" s="23"/>
      <c r="F18" s="23"/>
      <c r="G18" s="23"/>
      <c r="H18" s="23"/>
      <c r="I18" s="23"/>
      <c r="J18" s="23"/>
      <c r="K18" s="23"/>
      <c r="L18" s="23"/>
      <c r="M18" s="23"/>
      <c r="N18" s="23"/>
      <c r="O18" s="23"/>
    </row>
    <row r="19" ht="18.75" customHeight="1" spans="1:15">
      <c r="A19" s="233" t="s">
        <v>108</v>
      </c>
      <c r="B19" s="233" t="s">
        <v>109</v>
      </c>
      <c r="C19" s="23">
        <v>31001.51</v>
      </c>
      <c r="D19" s="23">
        <v>31001.51</v>
      </c>
      <c r="E19" s="23">
        <v>31001.51</v>
      </c>
      <c r="F19" s="23"/>
      <c r="G19" s="23"/>
      <c r="H19" s="23"/>
      <c r="I19" s="23"/>
      <c r="J19" s="23"/>
      <c r="K19" s="23"/>
      <c r="L19" s="23"/>
      <c r="M19" s="23"/>
      <c r="N19" s="23"/>
      <c r="O19" s="23"/>
    </row>
    <row r="20" ht="18.75" customHeight="1" spans="1:15">
      <c r="A20" s="234" t="s">
        <v>110</v>
      </c>
      <c r="B20" s="235" t="s">
        <v>109</v>
      </c>
      <c r="C20" s="23">
        <v>31001.51</v>
      </c>
      <c r="D20" s="23">
        <v>31001.51</v>
      </c>
      <c r="E20" s="23">
        <v>31001.51</v>
      </c>
      <c r="F20" s="23"/>
      <c r="G20" s="23"/>
      <c r="H20" s="23"/>
      <c r="I20" s="23"/>
      <c r="J20" s="23"/>
      <c r="K20" s="23"/>
      <c r="L20" s="23"/>
      <c r="M20" s="23"/>
      <c r="N20" s="23"/>
      <c r="O20" s="23"/>
    </row>
    <row r="21" ht="18.75" customHeight="1" spans="1:15">
      <c r="A21" s="192" t="s">
        <v>111</v>
      </c>
      <c r="B21" s="192" t="s">
        <v>112</v>
      </c>
      <c r="C21" s="23">
        <v>345189.45</v>
      </c>
      <c r="D21" s="23">
        <v>345189.45</v>
      </c>
      <c r="E21" s="23">
        <v>345189.45</v>
      </c>
      <c r="F21" s="23"/>
      <c r="G21" s="23"/>
      <c r="H21" s="23"/>
      <c r="I21" s="23"/>
      <c r="J21" s="23"/>
      <c r="K21" s="23"/>
      <c r="L21" s="23"/>
      <c r="M21" s="23"/>
      <c r="N21" s="23"/>
      <c r="O21" s="23"/>
    </row>
    <row r="22" ht="18.75" customHeight="1" spans="1:15">
      <c r="A22" s="233" t="s">
        <v>113</v>
      </c>
      <c r="B22" s="233" t="s">
        <v>114</v>
      </c>
      <c r="C22" s="23">
        <v>345189.45</v>
      </c>
      <c r="D22" s="23">
        <v>345189.45</v>
      </c>
      <c r="E22" s="23">
        <v>345189.45</v>
      </c>
      <c r="F22" s="23"/>
      <c r="G22" s="23"/>
      <c r="H22" s="23"/>
      <c r="I22" s="23"/>
      <c r="J22" s="23"/>
      <c r="K22" s="23"/>
      <c r="L22" s="23"/>
      <c r="M22" s="23"/>
      <c r="N22" s="23"/>
      <c r="O22" s="23"/>
    </row>
    <row r="23" ht="18.75" customHeight="1" spans="1:15">
      <c r="A23" s="234" t="s">
        <v>115</v>
      </c>
      <c r="B23" s="235" t="s">
        <v>116</v>
      </c>
      <c r="C23" s="23"/>
      <c r="D23" s="23"/>
      <c r="E23" s="23"/>
      <c r="F23" s="23"/>
      <c r="G23" s="23"/>
      <c r="H23" s="23"/>
      <c r="I23" s="23"/>
      <c r="J23" s="23"/>
      <c r="K23" s="23"/>
      <c r="L23" s="23"/>
      <c r="M23" s="23"/>
      <c r="N23" s="23"/>
      <c r="O23" s="23"/>
    </row>
    <row r="24" ht="18.75" customHeight="1" spans="1:15">
      <c r="A24" s="234" t="s">
        <v>117</v>
      </c>
      <c r="B24" s="235" t="s">
        <v>118</v>
      </c>
      <c r="C24" s="23">
        <v>314443.88</v>
      </c>
      <c r="D24" s="23">
        <v>314443.88</v>
      </c>
      <c r="E24" s="23">
        <v>314443.88</v>
      </c>
      <c r="F24" s="23"/>
      <c r="G24" s="23"/>
      <c r="H24" s="23"/>
      <c r="I24" s="23"/>
      <c r="J24" s="23"/>
      <c r="K24" s="23"/>
      <c r="L24" s="23"/>
      <c r="M24" s="23"/>
      <c r="N24" s="23"/>
      <c r="O24" s="23"/>
    </row>
    <row r="25" ht="18.75" customHeight="1" spans="1:15">
      <c r="A25" s="234" t="s">
        <v>119</v>
      </c>
      <c r="B25" s="235" t="s">
        <v>120</v>
      </c>
      <c r="C25" s="23">
        <v>9360</v>
      </c>
      <c r="D25" s="23">
        <v>9360</v>
      </c>
      <c r="E25" s="23">
        <v>9360</v>
      </c>
      <c r="F25" s="23"/>
      <c r="G25" s="23"/>
      <c r="H25" s="23"/>
      <c r="I25" s="23"/>
      <c r="J25" s="23"/>
      <c r="K25" s="23"/>
      <c r="L25" s="23"/>
      <c r="M25" s="23"/>
      <c r="N25" s="23"/>
      <c r="O25" s="23"/>
    </row>
    <row r="26" ht="18.75" customHeight="1" spans="1:15">
      <c r="A26" s="234" t="s">
        <v>121</v>
      </c>
      <c r="B26" s="235" t="s">
        <v>122</v>
      </c>
      <c r="C26" s="23">
        <v>21385.57</v>
      </c>
      <c r="D26" s="23">
        <v>21385.57</v>
      </c>
      <c r="E26" s="23">
        <v>21385.57</v>
      </c>
      <c r="F26" s="23"/>
      <c r="G26" s="23"/>
      <c r="H26" s="23"/>
      <c r="I26" s="23"/>
      <c r="J26" s="23"/>
      <c r="K26" s="23"/>
      <c r="L26" s="23"/>
      <c r="M26" s="23"/>
      <c r="N26" s="23"/>
      <c r="O26" s="23"/>
    </row>
    <row r="27" ht="18.75" customHeight="1" spans="1:15">
      <c r="A27" s="192" t="s">
        <v>123</v>
      </c>
      <c r="B27" s="192" t="s">
        <v>124</v>
      </c>
      <c r="C27" s="23">
        <v>531454.45</v>
      </c>
      <c r="D27" s="23">
        <v>531454.45</v>
      </c>
      <c r="E27" s="23">
        <v>531454.45</v>
      </c>
      <c r="F27" s="23"/>
      <c r="G27" s="23"/>
      <c r="H27" s="23"/>
      <c r="I27" s="23"/>
      <c r="J27" s="23"/>
      <c r="K27" s="23"/>
      <c r="L27" s="23"/>
      <c r="M27" s="23"/>
      <c r="N27" s="23"/>
      <c r="O27" s="23"/>
    </row>
    <row r="28" ht="18.75" customHeight="1" spans="1:15">
      <c r="A28" s="233" t="s">
        <v>125</v>
      </c>
      <c r="B28" s="233" t="s">
        <v>126</v>
      </c>
      <c r="C28" s="23">
        <v>531454.45</v>
      </c>
      <c r="D28" s="23">
        <v>531454.45</v>
      </c>
      <c r="E28" s="23">
        <v>531454.45</v>
      </c>
      <c r="F28" s="23"/>
      <c r="G28" s="23"/>
      <c r="H28" s="23"/>
      <c r="I28" s="23"/>
      <c r="J28" s="23"/>
      <c r="K28" s="23"/>
      <c r="L28" s="23"/>
      <c r="M28" s="23"/>
      <c r="N28" s="23"/>
      <c r="O28" s="23"/>
    </row>
    <row r="29" ht="18.75" customHeight="1" spans="1:15">
      <c r="A29" s="234" t="s">
        <v>127</v>
      </c>
      <c r="B29" s="235" t="s">
        <v>128</v>
      </c>
      <c r="C29" s="23">
        <v>531454.45</v>
      </c>
      <c r="D29" s="23">
        <v>531454.45</v>
      </c>
      <c r="E29" s="23">
        <v>531454.45</v>
      </c>
      <c r="F29" s="23"/>
      <c r="G29" s="23"/>
      <c r="H29" s="23"/>
      <c r="I29" s="23"/>
      <c r="J29" s="23"/>
      <c r="K29" s="23"/>
      <c r="L29" s="23"/>
      <c r="M29" s="23"/>
      <c r="N29" s="23"/>
      <c r="O29" s="23"/>
    </row>
    <row r="30" ht="18.75" customHeight="1" spans="1:15">
      <c r="A30" s="192" t="s">
        <v>129</v>
      </c>
      <c r="B30" s="192" t="s">
        <v>83</v>
      </c>
      <c r="C30" s="23">
        <v>50000</v>
      </c>
      <c r="D30" s="23"/>
      <c r="E30" s="23"/>
      <c r="F30" s="23"/>
      <c r="G30" s="23">
        <v>50000</v>
      </c>
      <c r="H30" s="23"/>
      <c r="I30" s="23"/>
      <c r="J30" s="23"/>
      <c r="K30" s="23"/>
      <c r="L30" s="23"/>
      <c r="M30" s="23"/>
      <c r="N30" s="23"/>
      <c r="O30" s="23"/>
    </row>
    <row r="31" ht="18.75" customHeight="1" spans="1:15">
      <c r="A31" s="233" t="s">
        <v>130</v>
      </c>
      <c r="B31" s="233" t="s">
        <v>131</v>
      </c>
      <c r="C31" s="23">
        <v>50000</v>
      </c>
      <c r="D31" s="23"/>
      <c r="E31" s="23"/>
      <c r="F31" s="23"/>
      <c r="G31" s="23">
        <v>50000</v>
      </c>
      <c r="H31" s="23"/>
      <c r="I31" s="23"/>
      <c r="J31" s="23"/>
      <c r="K31" s="23"/>
      <c r="L31" s="23"/>
      <c r="M31" s="23"/>
      <c r="N31" s="23"/>
      <c r="O31" s="23"/>
    </row>
    <row r="32" ht="18.75" customHeight="1" spans="1:15">
      <c r="A32" s="234" t="s">
        <v>132</v>
      </c>
      <c r="B32" s="235" t="s">
        <v>133</v>
      </c>
      <c r="C32" s="23">
        <v>50000</v>
      </c>
      <c r="D32" s="23"/>
      <c r="E32" s="23"/>
      <c r="F32" s="23"/>
      <c r="G32" s="23">
        <v>50000</v>
      </c>
      <c r="H32" s="23"/>
      <c r="I32" s="23"/>
      <c r="J32" s="23"/>
      <c r="K32" s="23"/>
      <c r="L32" s="23"/>
      <c r="M32" s="23"/>
      <c r="N32" s="23"/>
      <c r="O32" s="23"/>
    </row>
    <row r="33" ht="18.75" customHeight="1" spans="1:15">
      <c r="A33" s="196" t="s">
        <v>134</v>
      </c>
      <c r="B33" s="197" t="s">
        <v>134</v>
      </c>
      <c r="C33" s="23">
        <v>11921704.39</v>
      </c>
      <c r="D33" s="23">
        <v>9817304.39</v>
      </c>
      <c r="E33" s="23">
        <v>8550844.22</v>
      </c>
      <c r="F33" s="23">
        <v>1266460.17</v>
      </c>
      <c r="G33" s="23">
        <v>50000</v>
      </c>
      <c r="H33" s="23"/>
      <c r="I33" s="23"/>
      <c r="J33" s="23">
        <v>2054400</v>
      </c>
      <c r="K33" s="23"/>
      <c r="L33" s="23"/>
      <c r="M33" s="23"/>
      <c r="N33" s="23"/>
      <c r="O33" s="23">
        <v>2054400</v>
      </c>
    </row>
  </sheetData>
  <mergeCells count="11">
    <mergeCell ref="A2:O2"/>
    <mergeCell ref="A3:L3"/>
    <mergeCell ref="D4:F4"/>
    <mergeCell ref="J4:O4"/>
    <mergeCell ref="A33:B33"/>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6"/>
  <sheetViews>
    <sheetView showZeros="0" topLeftCell="A25" workbookViewId="0">
      <selection activeCell="B11" sqref="B11"/>
    </sheetView>
  </sheetViews>
  <sheetFormatPr defaultColWidth="9.13888888888889" defaultRowHeight="14.25" customHeight="1" outlineLevelCol="3"/>
  <cols>
    <col min="1" max="1" width="39.2777777777778" customWidth="1"/>
    <col min="2" max="2" width="30.8518518518519" customWidth="1"/>
    <col min="3" max="3" width="35.8518518518519" customWidth="1"/>
    <col min="4" max="4" width="29.8518518518519" customWidth="1"/>
    <col min="6" max="6" width="12.8888888888889"/>
  </cols>
  <sheetData>
    <row r="1" ht="19.5" customHeight="1" spans="4:4">
      <c r="D1" s="34" t="s">
        <v>135</v>
      </c>
    </row>
    <row r="2" ht="36" customHeight="1" spans="1:4">
      <c r="A2" s="4" t="str">
        <f>"2025"&amp;"年部门财政拨款收支预算总表"</f>
        <v>2025年部门财政拨款收支预算总表</v>
      </c>
      <c r="B2" s="176"/>
      <c r="C2" s="176"/>
      <c r="D2" s="176"/>
    </row>
    <row r="3" ht="18.75" customHeight="1" spans="1:4">
      <c r="A3" s="6" t="str">
        <f>"单位名称："&amp;"双江拉祜族佤族布朗族傣族自治县大文九年一贯制学校"</f>
        <v>单位名称：双江拉祜族佤族布朗族傣族自治县大文九年一贯制学校</v>
      </c>
      <c r="B3" s="177"/>
      <c r="C3" s="177"/>
      <c r="D3" s="34" t="s">
        <v>1</v>
      </c>
    </row>
    <row r="4" ht="18.75" customHeight="1" spans="1:4">
      <c r="A4" s="11" t="s">
        <v>2</v>
      </c>
      <c r="B4" s="13"/>
      <c r="C4" s="11" t="s">
        <v>3</v>
      </c>
      <c r="D4" s="13"/>
    </row>
    <row r="5" ht="18.75" customHeight="1" spans="1:4">
      <c r="A5" s="27" t="s">
        <v>4</v>
      </c>
      <c r="B5" s="108" t="str">
        <f t="shared" ref="B5:D5" si="0">"2025"&amp;"年预算数"</f>
        <v>2025年预算数</v>
      </c>
      <c r="C5" s="27" t="s">
        <v>136</v>
      </c>
      <c r="D5" s="108" t="str">
        <f t="shared" si="0"/>
        <v>2025年预算数</v>
      </c>
    </row>
    <row r="6" ht="18.75" customHeight="1" spans="1:4">
      <c r="A6" s="29"/>
      <c r="B6" s="17"/>
      <c r="C6" s="29"/>
      <c r="D6" s="17"/>
    </row>
    <row r="7" ht="18.75" customHeight="1" spans="1:4">
      <c r="A7" s="178" t="s">
        <v>137</v>
      </c>
      <c r="B7" s="137">
        <v>9499150.27</v>
      </c>
      <c r="C7" s="179" t="s">
        <v>138</v>
      </c>
      <c r="D7" s="23">
        <v>9867304.39</v>
      </c>
    </row>
    <row r="8" ht="18.75" customHeight="1" spans="1:4">
      <c r="A8" s="180" t="s">
        <v>139</v>
      </c>
      <c r="B8" s="23">
        <v>9499150.27</v>
      </c>
      <c r="C8" s="179" t="s">
        <v>140</v>
      </c>
      <c r="D8" s="23"/>
    </row>
    <row r="9" ht="18.75" customHeight="1" spans="1:4">
      <c r="A9" s="180" t="s">
        <v>141</v>
      </c>
      <c r="B9" s="23"/>
      <c r="C9" s="179" t="s">
        <v>142</v>
      </c>
      <c r="D9" s="23"/>
    </row>
    <row r="10" ht="18.75" customHeight="1" spans="1:4">
      <c r="A10" s="180" t="s">
        <v>143</v>
      </c>
      <c r="B10" s="23"/>
      <c r="C10" s="179" t="s">
        <v>144</v>
      </c>
      <c r="D10" s="23"/>
    </row>
    <row r="11" ht="18.75" customHeight="1" spans="1:4">
      <c r="A11" s="180" t="s">
        <v>145</v>
      </c>
      <c r="B11" s="139">
        <v>368154.12</v>
      </c>
      <c r="C11" s="179" t="s">
        <v>146</v>
      </c>
      <c r="D11" s="23"/>
    </row>
    <row r="12" ht="18.75" customHeight="1" spans="1:4">
      <c r="A12" s="180" t="s">
        <v>139</v>
      </c>
      <c r="B12" s="23">
        <v>318154.12</v>
      </c>
      <c r="C12" s="179" t="s">
        <v>147</v>
      </c>
      <c r="D12" s="23">
        <v>8032813.05</v>
      </c>
    </row>
    <row r="13" ht="18.75" customHeight="1" spans="1:4">
      <c r="A13" s="180" t="s">
        <v>141</v>
      </c>
      <c r="B13" s="23">
        <v>50000</v>
      </c>
      <c r="C13" s="179" t="s">
        <v>148</v>
      </c>
      <c r="D13" s="23"/>
    </row>
    <row r="14" ht="18.75" customHeight="1" spans="1:4">
      <c r="A14" s="180" t="s">
        <v>143</v>
      </c>
      <c r="B14" s="23"/>
      <c r="C14" s="179" t="s">
        <v>149</v>
      </c>
      <c r="D14" s="23"/>
    </row>
    <row r="15" ht="18.75" customHeight="1" spans="1:4">
      <c r="A15" s="181"/>
      <c r="B15" s="23"/>
      <c r="C15" s="21" t="s">
        <v>150</v>
      </c>
      <c r="D15" s="23">
        <v>907847.44</v>
      </c>
    </row>
    <row r="16" ht="18.75" customHeight="1" spans="1:4">
      <c r="A16" s="182"/>
      <c r="B16" s="23"/>
      <c r="C16" s="21" t="s">
        <v>151</v>
      </c>
      <c r="D16" s="23">
        <v>345189.45</v>
      </c>
    </row>
    <row r="17" ht="18.75" customHeight="1" spans="1:4">
      <c r="A17" s="183"/>
      <c r="B17" s="23"/>
      <c r="C17" s="21" t="s">
        <v>152</v>
      </c>
      <c r="D17" s="23"/>
    </row>
    <row r="18" ht="18.75" customHeight="1" spans="1:4">
      <c r="A18" s="183"/>
      <c r="B18" s="23"/>
      <c r="C18" s="21" t="s">
        <v>153</v>
      </c>
      <c r="D18" s="23"/>
    </row>
    <row r="19" ht="18.75" customHeight="1" spans="1:4">
      <c r="A19" s="183"/>
      <c r="B19" s="23"/>
      <c r="C19" s="21" t="s">
        <v>154</v>
      </c>
      <c r="D19" s="23"/>
    </row>
    <row r="20" ht="18.75" customHeight="1" spans="1:4">
      <c r="A20" s="183"/>
      <c r="B20" s="23"/>
      <c r="C20" s="21" t="s">
        <v>155</v>
      </c>
      <c r="D20" s="23"/>
    </row>
    <row r="21" ht="18.75" customHeight="1" spans="1:4">
      <c r="A21" s="183"/>
      <c r="B21" s="23"/>
      <c r="C21" s="21" t="s">
        <v>156</v>
      </c>
      <c r="D21" s="23"/>
    </row>
    <row r="22" ht="18.75" customHeight="1" spans="1:4">
      <c r="A22" s="183"/>
      <c r="B22" s="23"/>
      <c r="C22" s="21" t="s">
        <v>157</v>
      </c>
      <c r="D22" s="23"/>
    </row>
    <row r="23" ht="18.75" customHeight="1" spans="1:4">
      <c r="A23" s="183"/>
      <c r="B23" s="23"/>
      <c r="C23" s="21" t="s">
        <v>158</v>
      </c>
      <c r="D23" s="23"/>
    </row>
    <row r="24" ht="18.75" customHeight="1" spans="1:4">
      <c r="A24" s="183"/>
      <c r="B24" s="23"/>
      <c r="C24" s="21" t="s">
        <v>159</v>
      </c>
      <c r="D24" s="23"/>
    </row>
    <row r="25" ht="18.75" customHeight="1" spans="1:4">
      <c r="A25" s="183"/>
      <c r="B25" s="23"/>
      <c r="C25" s="21" t="s">
        <v>160</v>
      </c>
      <c r="D25" s="23"/>
    </row>
    <row r="26" ht="18.75" customHeight="1" spans="1:4">
      <c r="A26" s="183"/>
      <c r="B26" s="23"/>
      <c r="C26" s="21" t="s">
        <v>161</v>
      </c>
      <c r="D26" s="23">
        <v>531454.45</v>
      </c>
    </row>
    <row r="27" ht="18.75" customHeight="1" spans="1:4">
      <c r="A27" s="181"/>
      <c r="B27" s="23"/>
      <c r="C27" s="21" t="s">
        <v>162</v>
      </c>
      <c r="D27" s="23"/>
    </row>
    <row r="28" ht="18.75" customHeight="1" spans="1:4">
      <c r="A28" s="182"/>
      <c r="B28" s="23"/>
      <c r="C28" s="21" t="s">
        <v>163</v>
      </c>
      <c r="D28" s="23"/>
    </row>
    <row r="29" ht="18.75" customHeight="1" spans="1:4">
      <c r="A29" s="183"/>
      <c r="B29" s="23"/>
      <c r="C29" s="21" t="s">
        <v>164</v>
      </c>
      <c r="D29" s="23"/>
    </row>
    <row r="30" ht="18.75" customHeight="1" spans="1:4">
      <c r="A30" s="183"/>
      <c r="B30" s="23"/>
      <c r="C30" s="21" t="s">
        <v>165</v>
      </c>
      <c r="D30" s="23"/>
    </row>
    <row r="31" ht="18.75" customHeight="1" spans="1:4">
      <c r="A31" s="183"/>
      <c r="B31" s="23"/>
      <c r="C31" s="21" t="s">
        <v>166</v>
      </c>
      <c r="D31" s="23">
        <v>50000</v>
      </c>
    </row>
    <row r="32" ht="18.75" customHeight="1" spans="1:4">
      <c r="A32" s="183"/>
      <c r="B32" s="23"/>
      <c r="C32" s="21" t="s">
        <v>167</v>
      </c>
      <c r="D32" s="23"/>
    </row>
    <row r="33" ht="18.75" customHeight="1" spans="1:4">
      <c r="A33" s="183"/>
      <c r="B33" s="23"/>
      <c r="C33" s="21" t="s">
        <v>168</v>
      </c>
      <c r="D33" s="23"/>
    </row>
    <row r="34" ht="18.75" customHeight="1" spans="1:4">
      <c r="A34" s="181"/>
      <c r="B34" s="184"/>
      <c r="C34" s="21" t="s">
        <v>169</v>
      </c>
      <c r="D34" s="184"/>
    </row>
    <row r="35" ht="18.75" customHeight="1" spans="1:4">
      <c r="A35" s="181"/>
      <c r="B35" s="137"/>
      <c r="C35" s="185" t="s">
        <v>170</v>
      </c>
      <c r="D35" s="137"/>
    </row>
    <row r="36" ht="18.75" customHeight="1" spans="1:4">
      <c r="A36" s="182" t="s">
        <v>171</v>
      </c>
      <c r="B36" s="186">
        <v>9867304.39</v>
      </c>
      <c r="C36" s="187" t="s">
        <v>52</v>
      </c>
      <c r="D36" s="186">
        <v>9867304.39</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8"/>
  <sheetViews>
    <sheetView showZeros="0" topLeftCell="A10" workbookViewId="0">
      <selection activeCell="A1" sqref="A1"/>
    </sheetView>
  </sheetViews>
  <sheetFormatPr defaultColWidth="9.13888888888889" defaultRowHeight="14.25" customHeight="1" outlineLevelCol="6"/>
  <cols>
    <col min="1" max="1" width="20.1388888888889" customWidth="1"/>
    <col min="2" max="2" width="44" customWidth="1"/>
    <col min="3" max="3" width="24.2777777777778" customWidth="1"/>
    <col min="4" max="4" width="20.4259259259259" customWidth="1"/>
    <col min="5" max="7" width="24.2777777777778" customWidth="1"/>
  </cols>
  <sheetData>
    <row r="1" customHeight="1" spans="1:7">
      <c r="A1" s="167"/>
      <c r="B1" s="167"/>
      <c r="C1" s="167"/>
      <c r="D1" s="51"/>
      <c r="E1" s="167"/>
      <c r="F1" s="54"/>
      <c r="G1" s="34" t="s">
        <v>172</v>
      </c>
    </row>
    <row r="2" ht="39" customHeight="1" spans="1:7">
      <c r="A2" s="4" t="str">
        <f>"2025"&amp;"年一般公共预算支出预算表（按功能科目分类）"</f>
        <v>2025年一般公共预算支出预算表（按功能科目分类）</v>
      </c>
      <c r="B2" s="107"/>
      <c r="C2" s="107"/>
      <c r="D2" s="107"/>
      <c r="E2" s="107"/>
      <c r="F2" s="107"/>
      <c r="G2" s="107"/>
    </row>
    <row r="3" ht="18.75" customHeight="1" spans="1:7">
      <c r="A3" s="6" t="str">
        <f>"单位名称："&amp;"双江拉祜族佤族布朗族傣族自治县大文九年一贯制学校"</f>
        <v>单位名称：双江拉祜族佤族布朗族傣族自治县大文九年一贯制学校</v>
      </c>
      <c r="B3" s="168"/>
      <c r="C3" s="51"/>
      <c r="D3" s="51"/>
      <c r="E3" s="51"/>
      <c r="F3" s="54"/>
      <c r="G3" s="34" t="s">
        <v>1</v>
      </c>
    </row>
    <row r="4" ht="18.75" customHeight="1" spans="1:7">
      <c r="A4" s="169" t="s">
        <v>173</v>
      </c>
      <c r="B4" s="170"/>
      <c r="C4" s="108" t="s">
        <v>56</v>
      </c>
      <c r="D4" s="147" t="s">
        <v>75</v>
      </c>
      <c r="E4" s="12"/>
      <c r="F4" s="13"/>
      <c r="G4" s="135" t="s">
        <v>76</v>
      </c>
    </row>
    <row r="5" ht="18.75" customHeight="1" spans="1:7">
      <c r="A5" s="171" t="s">
        <v>73</v>
      </c>
      <c r="B5" s="171" t="s">
        <v>74</v>
      </c>
      <c r="C5" s="29"/>
      <c r="D5" s="158" t="s">
        <v>58</v>
      </c>
      <c r="E5" s="158" t="s">
        <v>174</v>
      </c>
      <c r="F5" s="158" t="s">
        <v>175</v>
      </c>
      <c r="G5" s="96"/>
    </row>
    <row r="6" ht="18.75" customHeight="1" spans="1:7">
      <c r="A6" s="172" t="s">
        <v>176</v>
      </c>
      <c r="B6" s="172" t="s">
        <v>177</v>
      </c>
      <c r="C6" s="172" t="s">
        <v>178</v>
      </c>
      <c r="D6" s="173">
        <v>4</v>
      </c>
      <c r="E6" s="174" t="s">
        <v>179</v>
      </c>
      <c r="F6" s="174" t="s">
        <v>180</v>
      </c>
      <c r="G6" s="172" t="s">
        <v>181</v>
      </c>
    </row>
    <row r="7" ht="18.75" customHeight="1" spans="1:7">
      <c r="A7" s="124" t="s">
        <v>84</v>
      </c>
      <c r="B7" s="124" t="s">
        <v>85</v>
      </c>
      <c r="C7" s="23">
        <v>8032813.05</v>
      </c>
      <c r="D7" s="23">
        <v>6766352.88</v>
      </c>
      <c r="E7" s="23">
        <v>6626056.2</v>
      </c>
      <c r="F7" s="23">
        <v>140296.68</v>
      </c>
      <c r="G7" s="23">
        <v>1266460.17</v>
      </c>
    </row>
    <row r="8" ht="18.75" customHeight="1" spans="1:7">
      <c r="A8" s="175" t="s">
        <v>86</v>
      </c>
      <c r="B8" s="175" t="s">
        <v>87</v>
      </c>
      <c r="C8" s="23">
        <v>8027713.05</v>
      </c>
      <c r="D8" s="23">
        <v>6766352.88</v>
      </c>
      <c r="E8" s="23">
        <v>6626056.2</v>
      </c>
      <c r="F8" s="23">
        <v>140296.68</v>
      </c>
      <c r="G8" s="23">
        <v>1261360.17</v>
      </c>
    </row>
    <row r="9" ht="18.75" customHeight="1" spans="1:7">
      <c r="A9" s="126" t="s">
        <v>88</v>
      </c>
      <c r="B9" s="126" t="s">
        <v>89</v>
      </c>
      <c r="C9" s="23">
        <v>74581.5</v>
      </c>
      <c r="D9" s="23">
        <v>9000</v>
      </c>
      <c r="E9" s="23"/>
      <c r="F9" s="23">
        <v>9000</v>
      </c>
      <c r="G9" s="23">
        <v>65581.5</v>
      </c>
    </row>
    <row r="10" ht="18.75" customHeight="1" spans="1:7">
      <c r="A10" s="126" t="s">
        <v>90</v>
      </c>
      <c r="B10" s="126" t="s">
        <v>91</v>
      </c>
      <c r="C10" s="23">
        <v>97316.44</v>
      </c>
      <c r="D10" s="23">
        <v>4024.08</v>
      </c>
      <c r="E10" s="23"/>
      <c r="F10" s="23">
        <v>4024.08</v>
      </c>
      <c r="G10" s="23">
        <v>93292.36</v>
      </c>
    </row>
    <row r="11" ht="18.75" customHeight="1" spans="1:7">
      <c r="A11" s="126" t="s">
        <v>92</v>
      </c>
      <c r="B11" s="126" t="s">
        <v>93</v>
      </c>
      <c r="C11" s="23">
        <v>7855815.11</v>
      </c>
      <c r="D11" s="23">
        <v>6753328.8</v>
      </c>
      <c r="E11" s="23">
        <v>6626056.2</v>
      </c>
      <c r="F11" s="23">
        <v>127272.6</v>
      </c>
      <c r="G11" s="23">
        <v>1102486.31</v>
      </c>
    </row>
    <row r="12" ht="18.75" customHeight="1" spans="1:7">
      <c r="A12" s="175" t="s">
        <v>94</v>
      </c>
      <c r="B12" s="175" t="s">
        <v>95</v>
      </c>
      <c r="C12" s="23">
        <v>5100</v>
      </c>
      <c r="D12" s="23"/>
      <c r="E12" s="23"/>
      <c r="F12" s="23"/>
      <c r="G12" s="23">
        <v>5100</v>
      </c>
    </row>
    <row r="13" ht="18.75" customHeight="1" spans="1:7">
      <c r="A13" s="126" t="s">
        <v>96</v>
      </c>
      <c r="B13" s="126" t="s">
        <v>97</v>
      </c>
      <c r="C13" s="23">
        <v>5100</v>
      </c>
      <c r="D13" s="23"/>
      <c r="E13" s="23"/>
      <c r="F13" s="23"/>
      <c r="G13" s="23">
        <v>5100</v>
      </c>
    </row>
    <row r="14" ht="18.75" customHeight="1" spans="1:7">
      <c r="A14" s="124" t="s">
        <v>98</v>
      </c>
      <c r="B14" s="124" t="s">
        <v>99</v>
      </c>
      <c r="C14" s="23">
        <v>907847.44</v>
      </c>
      <c r="D14" s="23">
        <v>907847.44</v>
      </c>
      <c r="E14" s="23">
        <v>905447.44</v>
      </c>
      <c r="F14" s="23">
        <v>2400</v>
      </c>
      <c r="G14" s="23"/>
    </row>
    <row r="15" ht="18.75" customHeight="1" spans="1:7">
      <c r="A15" s="175" t="s">
        <v>100</v>
      </c>
      <c r="B15" s="175" t="s">
        <v>101</v>
      </c>
      <c r="C15" s="23">
        <v>876845.93</v>
      </c>
      <c r="D15" s="23">
        <v>876845.93</v>
      </c>
      <c r="E15" s="23">
        <v>874445.93</v>
      </c>
      <c r="F15" s="23">
        <v>2400</v>
      </c>
      <c r="G15" s="23"/>
    </row>
    <row r="16" ht="18.75" customHeight="1" spans="1:7">
      <c r="A16" s="126" t="s">
        <v>102</v>
      </c>
      <c r="B16" s="126" t="s">
        <v>103</v>
      </c>
      <c r="C16" s="23">
        <v>168240</v>
      </c>
      <c r="D16" s="23">
        <v>168240</v>
      </c>
      <c r="E16" s="23">
        <v>165840</v>
      </c>
      <c r="F16" s="23">
        <v>2400</v>
      </c>
      <c r="G16" s="23"/>
    </row>
    <row r="17" ht="18.75" customHeight="1" spans="1:7">
      <c r="A17" s="126" t="s">
        <v>104</v>
      </c>
      <c r="B17" s="126" t="s">
        <v>105</v>
      </c>
      <c r="C17" s="23">
        <v>708605.93</v>
      </c>
      <c r="D17" s="23">
        <v>708605.93</v>
      </c>
      <c r="E17" s="23">
        <v>708605.93</v>
      </c>
      <c r="F17" s="23"/>
      <c r="G17" s="23"/>
    </row>
    <row r="18" ht="18.75" customHeight="1" spans="1:7">
      <c r="A18" s="175" t="s">
        <v>108</v>
      </c>
      <c r="B18" s="175" t="s">
        <v>109</v>
      </c>
      <c r="C18" s="23">
        <v>31001.51</v>
      </c>
      <c r="D18" s="23">
        <v>31001.51</v>
      </c>
      <c r="E18" s="23">
        <v>31001.51</v>
      </c>
      <c r="F18" s="23"/>
      <c r="G18" s="23"/>
    </row>
    <row r="19" ht="18.75" customHeight="1" spans="1:7">
      <c r="A19" s="126" t="s">
        <v>110</v>
      </c>
      <c r="B19" s="126" t="s">
        <v>109</v>
      </c>
      <c r="C19" s="23">
        <v>31001.51</v>
      </c>
      <c r="D19" s="23">
        <v>31001.51</v>
      </c>
      <c r="E19" s="23">
        <v>31001.51</v>
      </c>
      <c r="F19" s="23"/>
      <c r="G19" s="23"/>
    </row>
    <row r="20" ht="18.75" customHeight="1" spans="1:7">
      <c r="A20" s="124" t="s">
        <v>111</v>
      </c>
      <c r="B20" s="124" t="s">
        <v>112</v>
      </c>
      <c r="C20" s="23">
        <v>345189.45</v>
      </c>
      <c r="D20" s="23">
        <v>345189.45</v>
      </c>
      <c r="E20" s="23">
        <v>345189.45</v>
      </c>
      <c r="F20" s="23"/>
      <c r="G20" s="23"/>
    </row>
    <row r="21" ht="18.75" customHeight="1" spans="1:7">
      <c r="A21" s="175" t="s">
        <v>113</v>
      </c>
      <c r="B21" s="175" t="s">
        <v>114</v>
      </c>
      <c r="C21" s="23">
        <v>345189.45</v>
      </c>
      <c r="D21" s="23">
        <v>345189.45</v>
      </c>
      <c r="E21" s="23">
        <v>345189.45</v>
      </c>
      <c r="F21" s="23"/>
      <c r="G21" s="23"/>
    </row>
    <row r="22" ht="18.75" customHeight="1" spans="1:7">
      <c r="A22" s="126" t="s">
        <v>117</v>
      </c>
      <c r="B22" s="126" t="s">
        <v>118</v>
      </c>
      <c r="C22" s="23">
        <v>314443.88</v>
      </c>
      <c r="D22" s="23">
        <v>314443.88</v>
      </c>
      <c r="E22" s="23">
        <v>314443.88</v>
      </c>
      <c r="F22" s="23"/>
      <c r="G22" s="23"/>
    </row>
    <row r="23" ht="18.75" customHeight="1" spans="1:7">
      <c r="A23" s="126" t="s">
        <v>119</v>
      </c>
      <c r="B23" s="126" t="s">
        <v>120</v>
      </c>
      <c r="C23" s="23">
        <v>9360</v>
      </c>
      <c r="D23" s="23">
        <v>9360</v>
      </c>
      <c r="E23" s="23">
        <v>9360</v>
      </c>
      <c r="F23" s="23"/>
      <c r="G23" s="23"/>
    </row>
    <row r="24" ht="18.75" customHeight="1" spans="1:7">
      <c r="A24" s="126" t="s">
        <v>121</v>
      </c>
      <c r="B24" s="126" t="s">
        <v>122</v>
      </c>
      <c r="C24" s="23">
        <v>21385.57</v>
      </c>
      <c r="D24" s="23">
        <v>21385.57</v>
      </c>
      <c r="E24" s="23">
        <v>21385.57</v>
      </c>
      <c r="F24" s="23"/>
      <c r="G24" s="23"/>
    </row>
    <row r="25" ht="18.75" customHeight="1" spans="1:7">
      <c r="A25" s="124" t="s">
        <v>123</v>
      </c>
      <c r="B25" s="124" t="s">
        <v>124</v>
      </c>
      <c r="C25" s="23">
        <v>531454.45</v>
      </c>
      <c r="D25" s="23">
        <v>531454.45</v>
      </c>
      <c r="E25" s="23">
        <v>531454.45</v>
      </c>
      <c r="F25" s="23"/>
      <c r="G25" s="23"/>
    </row>
    <row r="26" ht="18.75" customHeight="1" spans="1:7">
      <c r="A26" s="175" t="s">
        <v>125</v>
      </c>
      <c r="B26" s="175" t="s">
        <v>126</v>
      </c>
      <c r="C26" s="23">
        <v>531454.45</v>
      </c>
      <c r="D26" s="23">
        <v>531454.45</v>
      </c>
      <c r="E26" s="23">
        <v>531454.45</v>
      </c>
      <c r="F26" s="23"/>
      <c r="G26" s="23"/>
    </row>
    <row r="27" ht="18.75" customHeight="1" spans="1:7">
      <c r="A27" s="126" t="s">
        <v>127</v>
      </c>
      <c r="B27" s="126" t="s">
        <v>128</v>
      </c>
      <c r="C27" s="23">
        <v>531454.45</v>
      </c>
      <c r="D27" s="23">
        <v>531454.45</v>
      </c>
      <c r="E27" s="23">
        <v>531454.45</v>
      </c>
      <c r="F27" s="23"/>
      <c r="G27" s="23"/>
    </row>
    <row r="28" ht="18.75" customHeight="1" spans="1:7">
      <c r="A28" s="47" t="s">
        <v>56</v>
      </c>
      <c r="B28" s="47"/>
      <c r="C28" s="23">
        <v>9817304.39</v>
      </c>
      <c r="D28" s="23">
        <v>8550844.22</v>
      </c>
      <c r="E28" s="23">
        <v>8408147.54</v>
      </c>
      <c r="F28" s="23">
        <v>142696.68</v>
      </c>
      <c r="G28" s="23">
        <v>1266460.17</v>
      </c>
    </row>
  </sheetData>
  <mergeCells count="7">
    <mergeCell ref="A2:G2"/>
    <mergeCell ref="A3:E3"/>
    <mergeCell ref="A4:B4"/>
    <mergeCell ref="D4:F4"/>
    <mergeCell ref="A28:B28"/>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6"/>
  <sheetViews>
    <sheetView showZeros="0" workbookViewId="0">
      <selection activeCell="G22" sqref="G22"/>
    </sheetView>
  </sheetViews>
  <sheetFormatPr defaultColWidth="9.13888888888889" defaultRowHeight="14.25" customHeight="1" outlineLevelCol="6"/>
  <cols>
    <col min="1" max="1" width="23.5740740740741" customWidth="1"/>
    <col min="2" max="7" width="22.8518518518519" customWidth="1"/>
  </cols>
  <sheetData>
    <row r="1" ht="15" customHeight="1" spans="1:7">
      <c r="A1" s="153"/>
      <c r="B1" s="154"/>
      <c r="C1" s="154"/>
      <c r="D1" s="155"/>
      <c r="G1" s="156" t="s">
        <v>182</v>
      </c>
    </row>
    <row r="2" ht="39" customHeight="1" spans="1:7">
      <c r="A2" s="145" t="str">
        <f>"2025"&amp;"年“三公”经费支出预算表"</f>
        <v>2025年“三公”经费支出预算表</v>
      </c>
      <c r="B2" s="69"/>
      <c r="C2" s="69"/>
      <c r="D2" s="69"/>
      <c r="E2" s="69"/>
      <c r="F2" s="69"/>
      <c r="G2" s="69"/>
    </row>
    <row r="3" ht="18.75" customHeight="1" spans="1:7">
      <c r="A3" s="36" t="str">
        <f>"单位名称："&amp;"双江拉祜族佤族布朗族傣族自治县大文九年一贯制学校"</f>
        <v>单位名称：双江拉祜族佤族布朗族傣族自治县大文九年一贯制学校</v>
      </c>
      <c r="B3" s="154"/>
      <c r="C3" s="154"/>
      <c r="D3" s="65"/>
      <c r="E3" s="2"/>
      <c r="G3" s="156" t="s">
        <v>183</v>
      </c>
    </row>
    <row r="4" ht="18.75" customHeight="1" spans="1:7">
      <c r="A4" s="9" t="s">
        <v>184</v>
      </c>
      <c r="B4" s="9" t="s">
        <v>185</v>
      </c>
      <c r="C4" s="27" t="s">
        <v>186</v>
      </c>
      <c r="D4" s="11" t="s">
        <v>187</v>
      </c>
      <c r="E4" s="12"/>
      <c r="F4" s="13"/>
      <c r="G4" s="27" t="s">
        <v>188</v>
      </c>
    </row>
    <row r="5" ht="18.75" customHeight="1" spans="1:7">
      <c r="A5" s="16"/>
      <c r="B5" s="157"/>
      <c r="C5" s="29"/>
      <c r="D5" s="158" t="s">
        <v>58</v>
      </c>
      <c r="E5" s="158" t="s">
        <v>189</v>
      </c>
      <c r="F5" s="158" t="s">
        <v>190</v>
      </c>
      <c r="G5" s="29"/>
    </row>
    <row r="6" ht="18.75" customHeight="1" spans="1:7">
      <c r="A6" s="159" t="s">
        <v>56</v>
      </c>
      <c r="B6" s="160">
        <v>1</v>
      </c>
      <c r="C6" s="161">
        <v>2</v>
      </c>
      <c r="D6" s="162">
        <v>3</v>
      </c>
      <c r="E6" s="162">
        <v>4</v>
      </c>
      <c r="F6" s="162">
        <v>5</v>
      </c>
      <c r="G6" s="161">
        <v>6</v>
      </c>
    </row>
    <row r="7" ht="18.75" customHeight="1" spans="1:7">
      <c r="A7" s="159" t="s">
        <v>56</v>
      </c>
      <c r="B7" s="163"/>
      <c r="C7" s="163"/>
      <c r="D7" s="163"/>
      <c r="E7" s="163"/>
      <c r="F7" s="163"/>
      <c r="G7" s="163"/>
    </row>
    <row r="8" ht="18.75" customHeight="1" spans="1:7">
      <c r="A8" s="164" t="s">
        <v>191</v>
      </c>
      <c r="B8" s="163"/>
      <c r="C8" s="163"/>
      <c r="D8" s="163"/>
      <c r="E8" s="163"/>
      <c r="F8" s="163"/>
      <c r="G8" s="163"/>
    </row>
    <row r="9" ht="18.75" customHeight="1" spans="1:7">
      <c r="A9" s="164" t="s">
        <v>192</v>
      </c>
      <c r="B9" s="163"/>
      <c r="C9" s="163"/>
      <c r="D9" s="163"/>
      <c r="E9" s="163"/>
      <c r="F9" s="163"/>
      <c r="G9" s="163"/>
    </row>
    <row r="10" ht="18.75" customHeight="1" spans="1:7">
      <c r="A10" s="164" t="s">
        <v>193</v>
      </c>
      <c r="B10" s="163"/>
      <c r="C10" s="163"/>
      <c r="D10" s="163"/>
      <c r="E10" s="163"/>
      <c r="F10" s="163"/>
      <c r="G10" s="163"/>
    </row>
    <row r="11" ht="18.75" customHeight="1" spans="1:7">
      <c r="A11" s="164" t="s">
        <v>194</v>
      </c>
      <c r="B11" s="163"/>
      <c r="C11" s="163"/>
      <c r="D11" s="163"/>
      <c r="E11" s="163"/>
      <c r="F11" s="163"/>
      <c r="G11" s="163"/>
    </row>
    <row r="16" ht="29" customHeight="1" spans="1:7">
      <c r="A16" s="165" t="s">
        <v>195</v>
      </c>
      <c r="B16" s="165"/>
      <c r="C16" s="165"/>
      <c r="D16" s="165"/>
      <c r="E16" s="166"/>
      <c r="F16" s="166"/>
      <c r="G16" s="166"/>
    </row>
  </sheetData>
  <mergeCells count="7">
    <mergeCell ref="A2:G2"/>
    <mergeCell ref="A3:D3"/>
    <mergeCell ref="D4:F4"/>
    <mergeCell ref="A4:A6"/>
    <mergeCell ref="B4:B5"/>
    <mergeCell ref="C4:C5"/>
    <mergeCell ref="G4:G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41"/>
  <sheetViews>
    <sheetView showZeros="0" topLeftCell="A31" workbookViewId="0">
      <selection activeCell="H9" sqref="H9"/>
    </sheetView>
  </sheetViews>
  <sheetFormatPr defaultColWidth="9.13888888888889" defaultRowHeight="14.25" customHeight="1"/>
  <cols>
    <col min="1" max="1" width="32.8518518518519" customWidth="1"/>
    <col min="2" max="2" width="25.4259259259259" customWidth="1"/>
    <col min="3" max="3" width="26.5740740740741" customWidth="1"/>
    <col min="4" max="4" width="10.1388888888889" customWidth="1"/>
    <col min="5" max="5" width="17.5740740740741" customWidth="1"/>
    <col min="6" max="6" width="10.2777777777778" customWidth="1"/>
    <col min="7" max="7" width="23" customWidth="1"/>
    <col min="8" max="21" width="19.8518518518519" customWidth="1"/>
    <col min="22" max="23" width="20" customWidth="1"/>
  </cols>
  <sheetData>
    <row r="1" ht="18.75" customHeight="1" spans="2:23">
      <c r="B1" s="143"/>
      <c r="D1" s="144"/>
      <c r="E1" s="144"/>
      <c r="F1" s="144"/>
      <c r="G1" s="144"/>
      <c r="H1" s="66"/>
      <c r="I1" s="66"/>
      <c r="J1" s="66"/>
      <c r="K1" s="66"/>
      <c r="L1" s="66"/>
      <c r="M1" s="66"/>
      <c r="N1" s="2"/>
      <c r="O1" s="2"/>
      <c r="P1" s="2"/>
      <c r="Q1" s="66"/>
      <c r="U1" s="143"/>
      <c r="W1" s="33" t="s">
        <v>196</v>
      </c>
    </row>
    <row r="2" ht="39.75" customHeight="1" spans="1:23">
      <c r="A2" s="145" t="str">
        <f>"2025"&amp;"年部门基本支出预算表"</f>
        <v>2025年部门基本支出预算表</v>
      </c>
      <c r="B2" s="69"/>
      <c r="C2" s="69"/>
      <c r="D2" s="69"/>
      <c r="E2" s="69"/>
      <c r="F2" s="69"/>
      <c r="G2" s="69"/>
      <c r="H2" s="69"/>
      <c r="I2" s="69"/>
      <c r="J2" s="69"/>
      <c r="K2" s="69"/>
      <c r="L2" s="69"/>
      <c r="M2" s="69"/>
      <c r="N2" s="5"/>
      <c r="O2" s="5"/>
      <c r="P2" s="5"/>
      <c r="Q2" s="69"/>
      <c r="R2" s="69"/>
      <c r="S2" s="69"/>
      <c r="T2" s="69"/>
      <c r="U2" s="69"/>
      <c r="V2" s="69"/>
      <c r="W2" s="69"/>
    </row>
    <row r="3" ht="18.75" customHeight="1" spans="1:23">
      <c r="A3" s="6" t="str">
        <f>"单位名称："&amp;"双江拉祜族佤族布朗族傣族自治县大文九年一贯制学校"</f>
        <v>单位名称：双江拉祜族佤族布朗族傣族自治县大文九年一贯制学校</v>
      </c>
      <c r="B3" s="146"/>
      <c r="C3" s="146"/>
      <c r="D3" s="146"/>
      <c r="E3" s="146"/>
      <c r="F3" s="146"/>
      <c r="G3" s="146"/>
      <c r="H3" s="71"/>
      <c r="I3" s="71"/>
      <c r="J3" s="71"/>
      <c r="K3" s="71"/>
      <c r="L3" s="71"/>
      <c r="M3" s="71"/>
      <c r="N3" s="8"/>
      <c r="O3" s="8"/>
      <c r="P3" s="8"/>
      <c r="Q3" s="71"/>
      <c r="U3" s="143"/>
      <c r="W3" s="33" t="s">
        <v>183</v>
      </c>
    </row>
    <row r="4" ht="18.75" customHeight="1" spans="1:23">
      <c r="A4" s="9" t="s">
        <v>197</v>
      </c>
      <c r="B4" s="9" t="s">
        <v>198</v>
      </c>
      <c r="C4" s="9" t="s">
        <v>199</v>
      </c>
      <c r="D4" s="9" t="s">
        <v>200</v>
      </c>
      <c r="E4" s="9" t="s">
        <v>201</v>
      </c>
      <c r="F4" s="9" t="s">
        <v>202</v>
      </c>
      <c r="G4" s="9" t="s">
        <v>203</v>
      </c>
      <c r="H4" s="147" t="s">
        <v>204</v>
      </c>
      <c r="I4" s="91" t="s">
        <v>204</v>
      </c>
      <c r="J4" s="91"/>
      <c r="K4" s="91"/>
      <c r="L4" s="91"/>
      <c r="M4" s="91"/>
      <c r="N4" s="12"/>
      <c r="O4" s="12"/>
      <c r="P4" s="12"/>
      <c r="Q4" s="74" t="s">
        <v>62</v>
      </c>
      <c r="R4" s="91" t="s">
        <v>78</v>
      </c>
      <c r="S4" s="91"/>
      <c r="T4" s="91"/>
      <c r="U4" s="91"/>
      <c r="V4" s="91"/>
      <c r="W4" s="150"/>
    </row>
    <row r="5" ht="18.75" customHeight="1" spans="1:23">
      <c r="A5" s="14"/>
      <c r="B5" s="141"/>
      <c r="C5" s="14"/>
      <c r="D5" s="14"/>
      <c r="E5" s="14"/>
      <c r="F5" s="14"/>
      <c r="G5" s="14"/>
      <c r="H5" s="108" t="s">
        <v>205</v>
      </c>
      <c r="I5" s="147" t="s">
        <v>59</v>
      </c>
      <c r="J5" s="91"/>
      <c r="K5" s="91"/>
      <c r="L5" s="91"/>
      <c r="M5" s="150"/>
      <c r="N5" s="11" t="s">
        <v>206</v>
      </c>
      <c r="O5" s="12"/>
      <c r="P5" s="13"/>
      <c r="Q5" s="9" t="s">
        <v>62</v>
      </c>
      <c r="R5" s="147" t="s">
        <v>78</v>
      </c>
      <c r="S5" s="74" t="s">
        <v>65</v>
      </c>
      <c r="T5" s="91" t="s">
        <v>78</v>
      </c>
      <c r="U5" s="74" t="s">
        <v>67</v>
      </c>
      <c r="V5" s="74" t="s">
        <v>68</v>
      </c>
      <c r="W5" s="152" t="s">
        <v>69</v>
      </c>
    </row>
    <row r="6" ht="18.75" customHeight="1" spans="1:23">
      <c r="A6" s="28"/>
      <c r="B6" s="28"/>
      <c r="C6" s="28"/>
      <c r="D6" s="28"/>
      <c r="E6" s="28"/>
      <c r="F6" s="28"/>
      <c r="G6" s="28"/>
      <c r="H6" s="28"/>
      <c r="I6" s="151" t="s">
        <v>207</v>
      </c>
      <c r="J6" s="9" t="s">
        <v>208</v>
      </c>
      <c r="K6" s="9" t="s">
        <v>209</v>
      </c>
      <c r="L6" s="9" t="s">
        <v>210</v>
      </c>
      <c r="M6" s="9" t="s">
        <v>211</v>
      </c>
      <c r="N6" s="9" t="s">
        <v>59</v>
      </c>
      <c r="O6" s="9" t="s">
        <v>60</v>
      </c>
      <c r="P6" s="9" t="s">
        <v>61</v>
      </c>
      <c r="Q6" s="28"/>
      <c r="R6" s="9" t="s">
        <v>58</v>
      </c>
      <c r="S6" s="9" t="s">
        <v>65</v>
      </c>
      <c r="T6" s="9" t="s">
        <v>212</v>
      </c>
      <c r="U6" s="9" t="s">
        <v>67</v>
      </c>
      <c r="V6" s="9" t="s">
        <v>68</v>
      </c>
      <c r="W6" s="9" t="s">
        <v>69</v>
      </c>
    </row>
    <row r="7" ht="18.75" customHeight="1" spans="1:23">
      <c r="A7" s="111"/>
      <c r="B7" s="111"/>
      <c r="C7" s="111"/>
      <c r="D7" s="111"/>
      <c r="E7" s="111"/>
      <c r="F7" s="111"/>
      <c r="G7" s="111"/>
      <c r="H7" s="111"/>
      <c r="I7" s="95"/>
      <c r="J7" s="16" t="s">
        <v>213</v>
      </c>
      <c r="K7" s="16" t="s">
        <v>209</v>
      </c>
      <c r="L7" s="16" t="s">
        <v>210</v>
      </c>
      <c r="M7" s="16" t="s">
        <v>211</v>
      </c>
      <c r="N7" s="16" t="s">
        <v>209</v>
      </c>
      <c r="O7" s="16" t="s">
        <v>210</v>
      </c>
      <c r="P7" s="16" t="s">
        <v>211</v>
      </c>
      <c r="Q7" s="16" t="s">
        <v>62</v>
      </c>
      <c r="R7" s="16" t="s">
        <v>58</v>
      </c>
      <c r="S7" s="16" t="s">
        <v>65</v>
      </c>
      <c r="T7" s="16" t="s">
        <v>212</v>
      </c>
      <c r="U7" s="16" t="s">
        <v>67</v>
      </c>
      <c r="V7" s="16" t="s">
        <v>68</v>
      </c>
      <c r="W7" s="16" t="s">
        <v>69</v>
      </c>
    </row>
    <row r="8" ht="18.75" customHeight="1" spans="1:23">
      <c r="A8" s="148">
        <v>1</v>
      </c>
      <c r="B8" s="148">
        <v>2</v>
      </c>
      <c r="C8" s="148">
        <v>3</v>
      </c>
      <c r="D8" s="148">
        <v>4</v>
      </c>
      <c r="E8" s="148">
        <v>5</v>
      </c>
      <c r="F8" s="148">
        <v>6</v>
      </c>
      <c r="G8" s="148">
        <v>7</v>
      </c>
      <c r="H8" s="148">
        <v>8</v>
      </c>
      <c r="I8" s="148">
        <v>9</v>
      </c>
      <c r="J8" s="148">
        <v>10</v>
      </c>
      <c r="K8" s="148">
        <v>11</v>
      </c>
      <c r="L8" s="148">
        <v>12</v>
      </c>
      <c r="M8" s="148">
        <v>13</v>
      </c>
      <c r="N8" s="148">
        <v>14</v>
      </c>
      <c r="O8" s="148">
        <v>15</v>
      </c>
      <c r="P8" s="148">
        <v>16</v>
      </c>
      <c r="Q8" s="148">
        <v>17</v>
      </c>
      <c r="R8" s="148">
        <v>18</v>
      </c>
      <c r="S8" s="148">
        <v>19</v>
      </c>
      <c r="T8" s="148">
        <v>20</v>
      </c>
      <c r="U8" s="148">
        <v>21</v>
      </c>
      <c r="V8" s="148">
        <v>22</v>
      </c>
      <c r="W8" s="148">
        <v>23</v>
      </c>
    </row>
    <row r="9" ht="18.75" customHeight="1" spans="1:23">
      <c r="A9" s="149" t="s">
        <v>71</v>
      </c>
      <c r="B9" s="149"/>
      <c r="C9" s="149"/>
      <c r="D9" s="149"/>
      <c r="E9" s="149"/>
      <c r="F9" s="149"/>
      <c r="G9" s="149"/>
      <c r="H9" s="137">
        <v>8550844.22</v>
      </c>
      <c r="I9" s="23">
        <v>8550844.22</v>
      </c>
      <c r="J9" s="23"/>
      <c r="K9" s="23"/>
      <c r="L9" s="23">
        <v>8550844.22</v>
      </c>
      <c r="M9" s="23"/>
      <c r="N9" s="23"/>
      <c r="O9" s="23"/>
      <c r="P9" s="23"/>
      <c r="Q9" s="23"/>
      <c r="R9" s="23"/>
      <c r="S9" s="23"/>
      <c r="T9" s="23"/>
      <c r="U9" s="23"/>
      <c r="V9" s="23"/>
      <c r="W9" s="23"/>
    </row>
    <row r="10" ht="18.75" customHeight="1" spans="1:23">
      <c r="A10" s="149"/>
      <c r="B10" s="20" t="s">
        <v>214</v>
      </c>
      <c r="C10" s="20" t="s">
        <v>215</v>
      </c>
      <c r="D10" s="20" t="s">
        <v>92</v>
      </c>
      <c r="E10" s="20" t="s">
        <v>93</v>
      </c>
      <c r="F10" s="20" t="s">
        <v>216</v>
      </c>
      <c r="G10" s="20" t="s">
        <v>217</v>
      </c>
      <c r="H10" s="23">
        <v>2010192</v>
      </c>
      <c r="I10" s="23">
        <v>2010192</v>
      </c>
      <c r="J10" s="23"/>
      <c r="K10" s="23"/>
      <c r="L10" s="23">
        <v>2010192</v>
      </c>
      <c r="M10" s="23"/>
      <c r="N10" s="23"/>
      <c r="O10" s="23"/>
      <c r="P10" s="23"/>
      <c r="Q10" s="23"/>
      <c r="R10" s="23"/>
      <c r="S10" s="23"/>
      <c r="T10" s="23"/>
      <c r="U10" s="23"/>
      <c r="V10" s="23"/>
      <c r="W10" s="23"/>
    </row>
    <row r="11" ht="18.75" customHeight="1" spans="1:23">
      <c r="A11" s="24"/>
      <c r="B11" s="20" t="s">
        <v>214</v>
      </c>
      <c r="C11" s="20" t="s">
        <v>215</v>
      </c>
      <c r="D11" s="20" t="s">
        <v>92</v>
      </c>
      <c r="E11" s="20" t="s">
        <v>93</v>
      </c>
      <c r="F11" s="20" t="s">
        <v>218</v>
      </c>
      <c r="G11" s="20" t="s">
        <v>219</v>
      </c>
      <c r="H11" s="23">
        <v>288000</v>
      </c>
      <c r="I11" s="23">
        <v>288000</v>
      </c>
      <c r="J11" s="23"/>
      <c r="K11" s="23"/>
      <c r="L11" s="23">
        <v>288000</v>
      </c>
      <c r="M11" s="23"/>
      <c r="N11" s="23"/>
      <c r="O11" s="23"/>
      <c r="P11" s="23"/>
      <c r="Q11" s="23"/>
      <c r="R11" s="23"/>
      <c r="S11" s="23"/>
      <c r="T11" s="23"/>
      <c r="U11" s="23"/>
      <c r="V11" s="23"/>
      <c r="W11" s="23"/>
    </row>
    <row r="12" ht="18.75" customHeight="1" spans="1:23">
      <c r="A12" s="24"/>
      <c r="B12" s="20" t="s">
        <v>220</v>
      </c>
      <c r="C12" s="20" t="s">
        <v>221</v>
      </c>
      <c r="D12" s="20" t="s">
        <v>92</v>
      </c>
      <c r="E12" s="20" t="s">
        <v>93</v>
      </c>
      <c r="F12" s="20" t="s">
        <v>218</v>
      </c>
      <c r="G12" s="20" t="s">
        <v>219</v>
      </c>
      <c r="H12" s="23">
        <v>316800</v>
      </c>
      <c r="I12" s="23">
        <v>316800</v>
      </c>
      <c r="J12" s="23"/>
      <c r="K12" s="23"/>
      <c r="L12" s="23">
        <v>316800</v>
      </c>
      <c r="M12" s="23"/>
      <c r="N12" s="23"/>
      <c r="O12" s="23"/>
      <c r="P12" s="23"/>
      <c r="Q12" s="23"/>
      <c r="R12" s="23"/>
      <c r="S12" s="23"/>
      <c r="T12" s="23"/>
      <c r="U12" s="23"/>
      <c r="V12" s="23"/>
      <c r="W12" s="23"/>
    </row>
    <row r="13" ht="18.75" customHeight="1" spans="1:23">
      <c r="A13" s="24"/>
      <c r="B13" s="20" t="s">
        <v>214</v>
      </c>
      <c r="C13" s="20" t="s">
        <v>215</v>
      </c>
      <c r="D13" s="20" t="s">
        <v>92</v>
      </c>
      <c r="E13" s="20" t="s">
        <v>93</v>
      </c>
      <c r="F13" s="20" t="s">
        <v>218</v>
      </c>
      <c r="G13" s="20" t="s">
        <v>219</v>
      </c>
      <c r="H13" s="23">
        <v>424896</v>
      </c>
      <c r="I13" s="23">
        <v>424896</v>
      </c>
      <c r="J13" s="23"/>
      <c r="K13" s="23"/>
      <c r="L13" s="23">
        <v>424896</v>
      </c>
      <c r="M13" s="23"/>
      <c r="N13" s="23"/>
      <c r="O13" s="23"/>
      <c r="P13" s="23"/>
      <c r="Q13" s="23"/>
      <c r="R13" s="23"/>
      <c r="S13" s="23"/>
      <c r="T13" s="23"/>
      <c r="U13" s="23"/>
      <c r="V13" s="23"/>
      <c r="W13" s="23"/>
    </row>
    <row r="14" ht="18.75" customHeight="1" spans="1:23">
      <c r="A14" s="24"/>
      <c r="B14" s="20" t="s">
        <v>214</v>
      </c>
      <c r="C14" s="20" t="s">
        <v>215</v>
      </c>
      <c r="D14" s="20" t="s">
        <v>92</v>
      </c>
      <c r="E14" s="20" t="s">
        <v>93</v>
      </c>
      <c r="F14" s="20" t="s">
        <v>222</v>
      </c>
      <c r="G14" s="20" t="s">
        <v>223</v>
      </c>
      <c r="H14" s="23">
        <v>1360459.08</v>
      </c>
      <c r="I14" s="23">
        <v>1360459.08</v>
      </c>
      <c r="J14" s="23"/>
      <c r="K14" s="23"/>
      <c r="L14" s="23">
        <v>1360459.08</v>
      </c>
      <c r="M14" s="23"/>
      <c r="N14" s="23"/>
      <c r="O14" s="23"/>
      <c r="P14" s="23"/>
      <c r="Q14" s="23"/>
      <c r="R14" s="23"/>
      <c r="S14" s="23"/>
      <c r="T14" s="23"/>
      <c r="U14" s="23"/>
      <c r="V14" s="23"/>
      <c r="W14" s="23"/>
    </row>
    <row r="15" ht="18.75" customHeight="1" spans="1:23">
      <c r="A15" s="24"/>
      <c r="B15" s="20" t="s">
        <v>214</v>
      </c>
      <c r="C15" s="20" t="s">
        <v>215</v>
      </c>
      <c r="D15" s="20" t="s">
        <v>92</v>
      </c>
      <c r="E15" s="20" t="s">
        <v>93</v>
      </c>
      <c r="F15" s="20" t="s">
        <v>222</v>
      </c>
      <c r="G15" s="20" t="s">
        <v>223</v>
      </c>
      <c r="H15" s="23">
        <v>633240</v>
      </c>
      <c r="I15" s="23">
        <v>633240</v>
      </c>
      <c r="J15" s="23"/>
      <c r="K15" s="23"/>
      <c r="L15" s="23">
        <v>633240</v>
      </c>
      <c r="M15" s="23"/>
      <c r="N15" s="23"/>
      <c r="O15" s="23"/>
      <c r="P15" s="23"/>
      <c r="Q15" s="23"/>
      <c r="R15" s="23"/>
      <c r="S15" s="23"/>
      <c r="T15" s="23"/>
      <c r="U15" s="23"/>
      <c r="V15" s="23"/>
      <c r="W15" s="23"/>
    </row>
    <row r="16" ht="18.75" customHeight="1" spans="1:23">
      <c r="A16" s="24"/>
      <c r="B16" s="20" t="s">
        <v>224</v>
      </c>
      <c r="C16" s="20" t="s">
        <v>225</v>
      </c>
      <c r="D16" s="20" t="s">
        <v>92</v>
      </c>
      <c r="E16" s="20" t="s">
        <v>93</v>
      </c>
      <c r="F16" s="20" t="s">
        <v>222</v>
      </c>
      <c r="G16" s="20" t="s">
        <v>223</v>
      </c>
      <c r="H16" s="23">
        <v>864000</v>
      </c>
      <c r="I16" s="23">
        <v>864000</v>
      </c>
      <c r="J16" s="23"/>
      <c r="K16" s="23"/>
      <c r="L16" s="23">
        <v>864000</v>
      </c>
      <c r="M16" s="23"/>
      <c r="N16" s="23"/>
      <c r="O16" s="23"/>
      <c r="P16" s="23"/>
      <c r="Q16" s="23"/>
      <c r="R16" s="23"/>
      <c r="S16" s="23"/>
      <c r="T16" s="23"/>
      <c r="U16" s="23"/>
      <c r="V16" s="23"/>
      <c r="W16" s="23"/>
    </row>
    <row r="17" ht="18.75" customHeight="1" spans="1:23">
      <c r="A17" s="24"/>
      <c r="B17" s="20" t="s">
        <v>226</v>
      </c>
      <c r="C17" s="20" t="s">
        <v>227</v>
      </c>
      <c r="D17" s="20" t="s">
        <v>104</v>
      </c>
      <c r="E17" s="20" t="s">
        <v>105</v>
      </c>
      <c r="F17" s="20" t="s">
        <v>228</v>
      </c>
      <c r="G17" s="20" t="s">
        <v>229</v>
      </c>
      <c r="H17" s="23">
        <v>708605.93</v>
      </c>
      <c r="I17" s="23">
        <v>708605.93</v>
      </c>
      <c r="J17" s="23"/>
      <c r="K17" s="23"/>
      <c r="L17" s="23">
        <v>708605.93</v>
      </c>
      <c r="M17" s="23"/>
      <c r="N17" s="23"/>
      <c r="O17" s="23"/>
      <c r="P17" s="23"/>
      <c r="Q17" s="23"/>
      <c r="R17" s="23"/>
      <c r="S17" s="23"/>
      <c r="T17" s="23"/>
      <c r="U17" s="23"/>
      <c r="V17" s="23"/>
      <c r="W17" s="23"/>
    </row>
    <row r="18" ht="18.75" customHeight="1" spans="1:23">
      <c r="A18" s="24"/>
      <c r="B18" s="20" t="s">
        <v>226</v>
      </c>
      <c r="C18" s="20" t="s">
        <v>227</v>
      </c>
      <c r="D18" s="20" t="s">
        <v>106</v>
      </c>
      <c r="E18" s="20" t="s">
        <v>107</v>
      </c>
      <c r="F18" s="20" t="s">
        <v>230</v>
      </c>
      <c r="G18" s="20" t="s">
        <v>231</v>
      </c>
      <c r="H18" s="23"/>
      <c r="I18" s="23"/>
      <c r="J18" s="23"/>
      <c r="K18" s="23"/>
      <c r="L18" s="23"/>
      <c r="M18" s="23"/>
      <c r="N18" s="23"/>
      <c r="O18" s="23"/>
      <c r="P18" s="23"/>
      <c r="Q18" s="23"/>
      <c r="R18" s="23"/>
      <c r="S18" s="23"/>
      <c r="T18" s="23"/>
      <c r="U18" s="23"/>
      <c r="V18" s="23"/>
      <c r="W18" s="23"/>
    </row>
    <row r="19" ht="18.75" customHeight="1" spans="1:23">
      <c r="A19" s="24"/>
      <c r="B19" s="20" t="s">
        <v>226</v>
      </c>
      <c r="C19" s="20" t="s">
        <v>227</v>
      </c>
      <c r="D19" s="20" t="s">
        <v>117</v>
      </c>
      <c r="E19" s="20" t="s">
        <v>118</v>
      </c>
      <c r="F19" s="20" t="s">
        <v>232</v>
      </c>
      <c r="G19" s="20" t="s">
        <v>233</v>
      </c>
      <c r="H19" s="23">
        <v>314443.88</v>
      </c>
      <c r="I19" s="23">
        <v>314443.88</v>
      </c>
      <c r="J19" s="23"/>
      <c r="K19" s="23"/>
      <c r="L19" s="23">
        <v>314443.88</v>
      </c>
      <c r="M19" s="23"/>
      <c r="N19" s="23"/>
      <c r="O19" s="23"/>
      <c r="P19" s="23"/>
      <c r="Q19" s="23"/>
      <c r="R19" s="23"/>
      <c r="S19" s="23"/>
      <c r="T19" s="23"/>
      <c r="U19" s="23"/>
      <c r="V19" s="23"/>
      <c r="W19" s="23"/>
    </row>
    <row r="20" ht="18.75" customHeight="1" spans="1:23">
      <c r="A20" s="24"/>
      <c r="B20" s="20" t="s">
        <v>226</v>
      </c>
      <c r="C20" s="20" t="s">
        <v>227</v>
      </c>
      <c r="D20" s="20" t="s">
        <v>115</v>
      </c>
      <c r="E20" s="20" t="s">
        <v>116</v>
      </c>
      <c r="F20" s="20" t="s">
        <v>232</v>
      </c>
      <c r="G20" s="20" t="s">
        <v>233</v>
      </c>
      <c r="H20" s="23"/>
      <c r="I20" s="23"/>
      <c r="J20" s="23"/>
      <c r="K20" s="23"/>
      <c r="L20" s="23"/>
      <c r="M20" s="23"/>
      <c r="N20" s="23"/>
      <c r="O20" s="23"/>
      <c r="P20" s="23"/>
      <c r="Q20" s="23"/>
      <c r="R20" s="23"/>
      <c r="S20" s="23"/>
      <c r="T20" s="23"/>
      <c r="U20" s="23"/>
      <c r="V20" s="23"/>
      <c r="W20" s="23"/>
    </row>
    <row r="21" ht="18.75" customHeight="1" spans="1:23">
      <c r="A21" s="24"/>
      <c r="B21" s="20" t="s">
        <v>226</v>
      </c>
      <c r="C21" s="20" t="s">
        <v>227</v>
      </c>
      <c r="D21" s="20" t="s">
        <v>119</v>
      </c>
      <c r="E21" s="20" t="s">
        <v>120</v>
      </c>
      <c r="F21" s="20" t="s">
        <v>234</v>
      </c>
      <c r="G21" s="20" t="s">
        <v>235</v>
      </c>
      <c r="H21" s="23">
        <v>9360</v>
      </c>
      <c r="I21" s="23">
        <v>9360</v>
      </c>
      <c r="J21" s="23"/>
      <c r="K21" s="23"/>
      <c r="L21" s="23">
        <v>9360</v>
      </c>
      <c r="M21" s="23"/>
      <c r="N21" s="23"/>
      <c r="O21" s="23"/>
      <c r="P21" s="23"/>
      <c r="Q21" s="23"/>
      <c r="R21" s="23"/>
      <c r="S21" s="23"/>
      <c r="T21" s="23"/>
      <c r="U21" s="23"/>
      <c r="V21" s="23"/>
      <c r="W21" s="23"/>
    </row>
    <row r="22" ht="18.75" customHeight="1" spans="1:23">
      <c r="A22" s="24"/>
      <c r="B22" s="20" t="s">
        <v>226</v>
      </c>
      <c r="C22" s="20" t="s">
        <v>227</v>
      </c>
      <c r="D22" s="20" t="s">
        <v>119</v>
      </c>
      <c r="E22" s="20" t="s">
        <v>120</v>
      </c>
      <c r="F22" s="20" t="s">
        <v>234</v>
      </c>
      <c r="G22" s="20" t="s">
        <v>235</v>
      </c>
      <c r="H22" s="23"/>
      <c r="I22" s="23"/>
      <c r="J22" s="23"/>
      <c r="K22" s="23"/>
      <c r="L22" s="23"/>
      <c r="M22" s="23"/>
      <c r="N22" s="23"/>
      <c r="O22" s="23"/>
      <c r="P22" s="23"/>
      <c r="Q22" s="23"/>
      <c r="R22" s="23"/>
      <c r="S22" s="23"/>
      <c r="T22" s="23"/>
      <c r="U22" s="23"/>
      <c r="V22" s="23"/>
      <c r="W22" s="23"/>
    </row>
    <row r="23" ht="18.75" customHeight="1" spans="1:23">
      <c r="A23" s="24"/>
      <c r="B23" s="20" t="s">
        <v>226</v>
      </c>
      <c r="C23" s="20" t="s">
        <v>227</v>
      </c>
      <c r="D23" s="20" t="s">
        <v>110</v>
      </c>
      <c r="E23" s="20" t="s">
        <v>109</v>
      </c>
      <c r="F23" s="20" t="s">
        <v>236</v>
      </c>
      <c r="G23" s="20" t="s">
        <v>237</v>
      </c>
      <c r="H23" s="23">
        <v>31001.51</v>
      </c>
      <c r="I23" s="23">
        <v>31001.51</v>
      </c>
      <c r="J23" s="23"/>
      <c r="K23" s="23"/>
      <c r="L23" s="23">
        <v>31001.51</v>
      </c>
      <c r="M23" s="23"/>
      <c r="N23" s="23"/>
      <c r="O23" s="23"/>
      <c r="P23" s="23"/>
      <c r="Q23" s="23"/>
      <c r="R23" s="23"/>
      <c r="S23" s="23"/>
      <c r="T23" s="23"/>
      <c r="U23" s="23"/>
      <c r="V23" s="23"/>
      <c r="W23" s="23"/>
    </row>
    <row r="24" ht="18.75" customHeight="1" spans="1:23">
      <c r="A24" s="24"/>
      <c r="B24" s="20" t="s">
        <v>226</v>
      </c>
      <c r="C24" s="20" t="s">
        <v>227</v>
      </c>
      <c r="D24" s="20" t="s">
        <v>121</v>
      </c>
      <c r="E24" s="20" t="s">
        <v>122</v>
      </c>
      <c r="F24" s="20" t="s">
        <v>236</v>
      </c>
      <c r="G24" s="20" t="s">
        <v>237</v>
      </c>
      <c r="H24" s="23">
        <v>10944</v>
      </c>
      <c r="I24" s="23">
        <v>10944</v>
      </c>
      <c r="J24" s="23"/>
      <c r="K24" s="23"/>
      <c r="L24" s="23">
        <v>10944</v>
      </c>
      <c r="M24" s="23"/>
      <c r="N24" s="23"/>
      <c r="O24" s="23"/>
      <c r="P24" s="23"/>
      <c r="Q24" s="23"/>
      <c r="R24" s="23"/>
      <c r="S24" s="23"/>
      <c r="T24" s="23"/>
      <c r="U24" s="23"/>
      <c r="V24" s="23"/>
      <c r="W24" s="23"/>
    </row>
    <row r="25" ht="18.75" customHeight="1" spans="1:23">
      <c r="A25" s="24"/>
      <c r="B25" s="20" t="s">
        <v>226</v>
      </c>
      <c r="C25" s="20" t="s">
        <v>227</v>
      </c>
      <c r="D25" s="20" t="s">
        <v>121</v>
      </c>
      <c r="E25" s="20" t="s">
        <v>122</v>
      </c>
      <c r="F25" s="20" t="s">
        <v>236</v>
      </c>
      <c r="G25" s="20" t="s">
        <v>237</v>
      </c>
      <c r="H25" s="23">
        <v>1584</v>
      </c>
      <c r="I25" s="23">
        <v>1584</v>
      </c>
      <c r="J25" s="23"/>
      <c r="K25" s="23"/>
      <c r="L25" s="23">
        <v>1584</v>
      </c>
      <c r="M25" s="23"/>
      <c r="N25" s="23"/>
      <c r="O25" s="23"/>
      <c r="P25" s="23"/>
      <c r="Q25" s="23"/>
      <c r="R25" s="23"/>
      <c r="S25" s="23"/>
      <c r="T25" s="23"/>
      <c r="U25" s="23"/>
      <c r="V25" s="23"/>
      <c r="W25" s="23"/>
    </row>
    <row r="26" ht="18.75" customHeight="1" spans="1:23">
      <c r="A26" s="24"/>
      <c r="B26" s="20" t="s">
        <v>226</v>
      </c>
      <c r="C26" s="20" t="s">
        <v>227</v>
      </c>
      <c r="D26" s="20" t="s">
        <v>121</v>
      </c>
      <c r="E26" s="20" t="s">
        <v>122</v>
      </c>
      <c r="F26" s="20" t="s">
        <v>236</v>
      </c>
      <c r="G26" s="20" t="s">
        <v>237</v>
      </c>
      <c r="H26" s="23">
        <v>8857.57</v>
      </c>
      <c r="I26" s="23">
        <v>8857.57</v>
      </c>
      <c r="J26" s="23"/>
      <c r="K26" s="23"/>
      <c r="L26" s="23">
        <v>8857.57</v>
      </c>
      <c r="M26" s="23"/>
      <c r="N26" s="23"/>
      <c r="O26" s="23"/>
      <c r="P26" s="23"/>
      <c r="Q26" s="23"/>
      <c r="R26" s="23"/>
      <c r="S26" s="23"/>
      <c r="T26" s="23"/>
      <c r="U26" s="23"/>
      <c r="V26" s="23"/>
      <c r="W26" s="23"/>
    </row>
    <row r="27" ht="18.75" customHeight="1" spans="1:23">
      <c r="A27" s="24"/>
      <c r="B27" s="20" t="s">
        <v>238</v>
      </c>
      <c r="C27" s="20" t="s">
        <v>128</v>
      </c>
      <c r="D27" s="20" t="s">
        <v>127</v>
      </c>
      <c r="E27" s="20" t="s">
        <v>128</v>
      </c>
      <c r="F27" s="20" t="s">
        <v>239</v>
      </c>
      <c r="G27" s="20" t="s">
        <v>128</v>
      </c>
      <c r="H27" s="23">
        <v>531454.45</v>
      </c>
      <c r="I27" s="23">
        <v>531454.45</v>
      </c>
      <c r="J27" s="23"/>
      <c r="K27" s="23"/>
      <c r="L27" s="23">
        <v>531454.45</v>
      </c>
      <c r="M27" s="23"/>
      <c r="N27" s="23"/>
      <c r="O27" s="23"/>
      <c r="P27" s="23"/>
      <c r="Q27" s="23"/>
      <c r="R27" s="23"/>
      <c r="S27" s="23"/>
      <c r="T27" s="23"/>
      <c r="U27" s="23"/>
      <c r="V27" s="23"/>
      <c r="W27" s="23"/>
    </row>
    <row r="28" ht="18.75" customHeight="1" spans="1:23">
      <c r="A28" s="24"/>
      <c r="B28" s="20" t="s">
        <v>240</v>
      </c>
      <c r="C28" s="20" t="s">
        <v>241</v>
      </c>
      <c r="D28" s="20" t="s">
        <v>92</v>
      </c>
      <c r="E28" s="20" t="s">
        <v>93</v>
      </c>
      <c r="F28" s="20" t="s">
        <v>242</v>
      </c>
      <c r="G28" s="20" t="s">
        <v>243</v>
      </c>
      <c r="H28" s="23">
        <v>361653.12</v>
      </c>
      <c r="I28" s="23">
        <v>361653.12</v>
      </c>
      <c r="J28" s="23"/>
      <c r="K28" s="23"/>
      <c r="L28" s="23">
        <v>361653.12</v>
      </c>
      <c r="M28" s="23"/>
      <c r="N28" s="23"/>
      <c r="O28" s="23"/>
      <c r="P28" s="23"/>
      <c r="Q28" s="23"/>
      <c r="R28" s="23"/>
      <c r="S28" s="23"/>
      <c r="T28" s="23"/>
      <c r="U28" s="23"/>
      <c r="V28" s="23"/>
      <c r="W28" s="23"/>
    </row>
    <row r="29" ht="18.75" customHeight="1" spans="1:23">
      <c r="A29" s="24"/>
      <c r="B29" s="20" t="s">
        <v>240</v>
      </c>
      <c r="C29" s="20" t="s">
        <v>241</v>
      </c>
      <c r="D29" s="20" t="s">
        <v>92</v>
      </c>
      <c r="E29" s="20" t="s">
        <v>93</v>
      </c>
      <c r="F29" s="20" t="s">
        <v>242</v>
      </c>
      <c r="G29" s="20" t="s">
        <v>243</v>
      </c>
      <c r="H29" s="23">
        <v>127056</v>
      </c>
      <c r="I29" s="23">
        <v>127056</v>
      </c>
      <c r="J29" s="23"/>
      <c r="K29" s="23"/>
      <c r="L29" s="23">
        <v>127056</v>
      </c>
      <c r="M29" s="23"/>
      <c r="N29" s="23"/>
      <c r="O29" s="23"/>
      <c r="P29" s="23"/>
      <c r="Q29" s="23"/>
      <c r="R29" s="23"/>
      <c r="S29" s="23"/>
      <c r="T29" s="23"/>
      <c r="U29" s="23"/>
      <c r="V29" s="23"/>
      <c r="W29" s="23"/>
    </row>
    <row r="30" ht="18.75" customHeight="1" spans="1:23">
      <c r="A30" s="24"/>
      <c r="B30" s="20" t="s">
        <v>240</v>
      </c>
      <c r="C30" s="20" t="s">
        <v>241</v>
      </c>
      <c r="D30" s="20" t="s">
        <v>92</v>
      </c>
      <c r="E30" s="20" t="s">
        <v>93</v>
      </c>
      <c r="F30" s="20" t="s">
        <v>242</v>
      </c>
      <c r="G30" s="20" t="s">
        <v>243</v>
      </c>
      <c r="H30" s="23">
        <v>48384</v>
      </c>
      <c r="I30" s="23">
        <v>48384</v>
      </c>
      <c r="J30" s="23"/>
      <c r="K30" s="23"/>
      <c r="L30" s="23">
        <v>48384</v>
      </c>
      <c r="M30" s="23"/>
      <c r="N30" s="23"/>
      <c r="O30" s="23"/>
      <c r="P30" s="23"/>
      <c r="Q30" s="23"/>
      <c r="R30" s="23"/>
      <c r="S30" s="23"/>
      <c r="T30" s="23"/>
      <c r="U30" s="23"/>
      <c r="V30" s="23"/>
      <c r="W30" s="23"/>
    </row>
    <row r="31" ht="18.75" customHeight="1" spans="1:23">
      <c r="A31" s="24"/>
      <c r="B31" s="20" t="s">
        <v>240</v>
      </c>
      <c r="C31" s="20" t="s">
        <v>241</v>
      </c>
      <c r="D31" s="20" t="s">
        <v>92</v>
      </c>
      <c r="E31" s="20" t="s">
        <v>93</v>
      </c>
      <c r="F31" s="20" t="s">
        <v>242</v>
      </c>
      <c r="G31" s="20" t="s">
        <v>243</v>
      </c>
      <c r="H31" s="23">
        <v>191376</v>
      </c>
      <c r="I31" s="23">
        <v>191376</v>
      </c>
      <c r="J31" s="23"/>
      <c r="K31" s="23"/>
      <c r="L31" s="23">
        <v>191376</v>
      </c>
      <c r="M31" s="23"/>
      <c r="N31" s="23"/>
      <c r="O31" s="23"/>
      <c r="P31" s="23"/>
      <c r="Q31" s="23"/>
      <c r="R31" s="23"/>
      <c r="S31" s="23"/>
      <c r="T31" s="23"/>
      <c r="U31" s="23"/>
      <c r="V31" s="23"/>
      <c r="W31" s="23"/>
    </row>
    <row r="32" ht="18.75" customHeight="1" spans="1:23">
      <c r="A32" s="24"/>
      <c r="B32" s="20" t="s">
        <v>244</v>
      </c>
      <c r="C32" s="20" t="s">
        <v>245</v>
      </c>
      <c r="D32" s="20" t="s">
        <v>102</v>
      </c>
      <c r="E32" s="20" t="s">
        <v>103</v>
      </c>
      <c r="F32" s="20" t="s">
        <v>246</v>
      </c>
      <c r="G32" s="20" t="s">
        <v>247</v>
      </c>
      <c r="H32" s="23">
        <v>2400</v>
      </c>
      <c r="I32" s="23">
        <v>2400</v>
      </c>
      <c r="J32" s="23"/>
      <c r="K32" s="23"/>
      <c r="L32" s="23">
        <v>2400</v>
      </c>
      <c r="M32" s="23"/>
      <c r="N32" s="23"/>
      <c r="O32" s="23"/>
      <c r="P32" s="23"/>
      <c r="Q32" s="23"/>
      <c r="R32" s="23"/>
      <c r="S32" s="23"/>
      <c r="T32" s="23"/>
      <c r="U32" s="23"/>
      <c r="V32" s="23"/>
      <c r="W32" s="23"/>
    </row>
    <row r="33" ht="18.75" customHeight="1" spans="1:23">
      <c r="A33" s="24"/>
      <c r="B33" s="20" t="s">
        <v>248</v>
      </c>
      <c r="C33" s="20" t="s">
        <v>249</v>
      </c>
      <c r="D33" s="20" t="s">
        <v>90</v>
      </c>
      <c r="E33" s="20" t="s">
        <v>91</v>
      </c>
      <c r="F33" s="20" t="s">
        <v>250</v>
      </c>
      <c r="G33" s="20" t="s">
        <v>251</v>
      </c>
      <c r="H33" s="23">
        <v>4024.08</v>
      </c>
      <c r="I33" s="23">
        <v>4024.08</v>
      </c>
      <c r="J33" s="23"/>
      <c r="K33" s="23"/>
      <c r="L33" s="23">
        <v>4024.08</v>
      </c>
      <c r="M33" s="23"/>
      <c r="N33" s="23"/>
      <c r="O33" s="23"/>
      <c r="P33" s="23"/>
      <c r="Q33" s="23"/>
      <c r="R33" s="23"/>
      <c r="S33" s="23"/>
      <c r="T33" s="23"/>
      <c r="U33" s="23"/>
      <c r="V33" s="23"/>
      <c r="W33" s="23"/>
    </row>
    <row r="34" ht="18.75" customHeight="1" spans="1:23">
      <c r="A34" s="24"/>
      <c r="B34" s="20" t="s">
        <v>248</v>
      </c>
      <c r="C34" s="20" t="s">
        <v>249</v>
      </c>
      <c r="D34" s="20" t="s">
        <v>92</v>
      </c>
      <c r="E34" s="20" t="s">
        <v>93</v>
      </c>
      <c r="F34" s="20" t="s">
        <v>250</v>
      </c>
      <c r="G34" s="20" t="s">
        <v>251</v>
      </c>
      <c r="H34" s="23">
        <v>14365.08</v>
      </c>
      <c r="I34" s="23">
        <v>14365.08</v>
      </c>
      <c r="J34" s="23"/>
      <c r="K34" s="23"/>
      <c r="L34" s="23">
        <v>14365.08</v>
      </c>
      <c r="M34" s="23"/>
      <c r="N34" s="23"/>
      <c r="O34" s="23"/>
      <c r="P34" s="23"/>
      <c r="Q34" s="23"/>
      <c r="R34" s="23"/>
      <c r="S34" s="23"/>
      <c r="T34" s="23"/>
      <c r="U34" s="23"/>
      <c r="V34" s="23"/>
      <c r="W34" s="23"/>
    </row>
    <row r="35" ht="18.75" customHeight="1" spans="1:23">
      <c r="A35" s="24"/>
      <c r="B35" s="20" t="s">
        <v>252</v>
      </c>
      <c r="C35" s="20" t="s">
        <v>253</v>
      </c>
      <c r="D35" s="20" t="s">
        <v>88</v>
      </c>
      <c r="E35" s="20" t="s">
        <v>89</v>
      </c>
      <c r="F35" s="20" t="s">
        <v>250</v>
      </c>
      <c r="G35" s="20" t="s">
        <v>251</v>
      </c>
      <c r="H35" s="23">
        <v>9000</v>
      </c>
      <c r="I35" s="23">
        <v>9000</v>
      </c>
      <c r="J35" s="23"/>
      <c r="K35" s="23"/>
      <c r="L35" s="23">
        <v>9000</v>
      </c>
      <c r="M35" s="23"/>
      <c r="N35" s="23"/>
      <c r="O35" s="23"/>
      <c r="P35" s="23"/>
      <c r="Q35" s="23"/>
      <c r="R35" s="23"/>
      <c r="S35" s="23"/>
      <c r="T35" s="23"/>
      <c r="U35" s="23"/>
      <c r="V35" s="23"/>
      <c r="W35" s="23"/>
    </row>
    <row r="36" ht="18.75" customHeight="1" spans="1:23">
      <c r="A36" s="24"/>
      <c r="B36" s="20" t="s">
        <v>254</v>
      </c>
      <c r="C36" s="20" t="s">
        <v>255</v>
      </c>
      <c r="D36" s="20" t="s">
        <v>92</v>
      </c>
      <c r="E36" s="20" t="s">
        <v>93</v>
      </c>
      <c r="F36" s="20" t="s">
        <v>256</v>
      </c>
      <c r="G36" s="20" t="s">
        <v>255</v>
      </c>
      <c r="H36" s="23">
        <v>40203.84</v>
      </c>
      <c r="I36" s="23">
        <v>40203.84</v>
      </c>
      <c r="J36" s="23"/>
      <c r="K36" s="23"/>
      <c r="L36" s="23">
        <v>40203.84</v>
      </c>
      <c r="M36" s="23"/>
      <c r="N36" s="23"/>
      <c r="O36" s="23"/>
      <c r="P36" s="23"/>
      <c r="Q36" s="23"/>
      <c r="R36" s="23"/>
      <c r="S36" s="23"/>
      <c r="T36" s="23"/>
      <c r="U36" s="23"/>
      <c r="V36" s="23"/>
      <c r="W36" s="23"/>
    </row>
    <row r="37" ht="18.75" customHeight="1" spans="1:23">
      <c r="A37" s="24"/>
      <c r="B37" s="20" t="s">
        <v>257</v>
      </c>
      <c r="C37" s="20" t="s">
        <v>258</v>
      </c>
      <c r="D37" s="20" t="s">
        <v>92</v>
      </c>
      <c r="E37" s="20" t="s">
        <v>93</v>
      </c>
      <c r="F37" s="20" t="s">
        <v>246</v>
      </c>
      <c r="G37" s="20" t="s">
        <v>247</v>
      </c>
      <c r="H37" s="23">
        <v>72703.68</v>
      </c>
      <c r="I37" s="23">
        <v>72703.68</v>
      </c>
      <c r="J37" s="23"/>
      <c r="K37" s="23"/>
      <c r="L37" s="23">
        <v>72703.68</v>
      </c>
      <c r="M37" s="23"/>
      <c r="N37" s="23"/>
      <c r="O37" s="23"/>
      <c r="P37" s="23"/>
      <c r="Q37" s="23"/>
      <c r="R37" s="23"/>
      <c r="S37" s="23"/>
      <c r="T37" s="23"/>
      <c r="U37" s="23"/>
      <c r="V37" s="23"/>
      <c r="W37" s="23"/>
    </row>
    <row r="38" ht="18.75" customHeight="1" spans="1:23">
      <c r="A38" s="24"/>
      <c r="B38" s="20" t="s">
        <v>259</v>
      </c>
      <c r="C38" s="20" t="s">
        <v>260</v>
      </c>
      <c r="D38" s="20" t="s">
        <v>102</v>
      </c>
      <c r="E38" s="20" t="s">
        <v>103</v>
      </c>
      <c r="F38" s="20" t="s">
        <v>261</v>
      </c>
      <c r="G38" s="20" t="s">
        <v>262</v>
      </c>
      <c r="H38" s="23">
        <v>1200</v>
      </c>
      <c r="I38" s="23">
        <v>1200</v>
      </c>
      <c r="J38" s="23"/>
      <c r="K38" s="23"/>
      <c r="L38" s="23">
        <v>1200</v>
      </c>
      <c r="M38" s="23"/>
      <c r="N38" s="23"/>
      <c r="O38" s="23"/>
      <c r="P38" s="23"/>
      <c r="Q38" s="23"/>
      <c r="R38" s="23"/>
      <c r="S38" s="23"/>
      <c r="T38" s="23"/>
      <c r="U38" s="23"/>
      <c r="V38" s="23"/>
      <c r="W38" s="23"/>
    </row>
    <row r="39" ht="18.75" customHeight="1" spans="1:23">
      <c r="A39" s="24"/>
      <c r="B39" s="20" t="s">
        <v>259</v>
      </c>
      <c r="C39" s="20" t="s">
        <v>260</v>
      </c>
      <c r="D39" s="20" t="s">
        <v>102</v>
      </c>
      <c r="E39" s="20" t="s">
        <v>103</v>
      </c>
      <c r="F39" s="20" t="s">
        <v>261</v>
      </c>
      <c r="G39" s="20" t="s">
        <v>262</v>
      </c>
      <c r="H39" s="23">
        <v>151200</v>
      </c>
      <c r="I39" s="23">
        <v>151200</v>
      </c>
      <c r="J39" s="23"/>
      <c r="K39" s="23"/>
      <c r="L39" s="23">
        <v>151200</v>
      </c>
      <c r="M39" s="23"/>
      <c r="N39" s="23"/>
      <c r="O39" s="23"/>
      <c r="P39" s="23"/>
      <c r="Q39" s="23"/>
      <c r="R39" s="23"/>
      <c r="S39" s="23"/>
      <c r="T39" s="23"/>
      <c r="U39" s="23"/>
      <c r="V39" s="23"/>
      <c r="W39" s="23"/>
    </row>
    <row r="40" ht="18.75" customHeight="1" spans="1:23">
      <c r="A40" s="24"/>
      <c r="B40" s="20" t="s">
        <v>263</v>
      </c>
      <c r="C40" s="20" t="s">
        <v>264</v>
      </c>
      <c r="D40" s="20" t="s">
        <v>102</v>
      </c>
      <c r="E40" s="20" t="s">
        <v>103</v>
      </c>
      <c r="F40" s="20" t="s">
        <v>261</v>
      </c>
      <c r="G40" s="20" t="s">
        <v>262</v>
      </c>
      <c r="H40" s="23">
        <v>13440</v>
      </c>
      <c r="I40" s="23">
        <v>13440</v>
      </c>
      <c r="J40" s="23"/>
      <c r="K40" s="23"/>
      <c r="L40" s="23">
        <v>13440</v>
      </c>
      <c r="M40" s="23"/>
      <c r="N40" s="23"/>
      <c r="O40" s="23"/>
      <c r="P40" s="23"/>
      <c r="Q40" s="23"/>
      <c r="R40" s="23"/>
      <c r="S40" s="23"/>
      <c r="T40" s="23"/>
      <c r="U40" s="23"/>
      <c r="V40" s="23"/>
      <c r="W40" s="23"/>
    </row>
    <row r="41" ht="18.75" customHeight="1" spans="1:23">
      <c r="A41" s="22" t="s">
        <v>56</v>
      </c>
      <c r="B41" s="22"/>
      <c r="C41" s="22"/>
      <c r="D41" s="22"/>
      <c r="E41" s="22"/>
      <c r="F41" s="22"/>
      <c r="G41" s="22"/>
      <c r="H41" s="23">
        <v>8550844.22</v>
      </c>
      <c r="I41" s="23">
        <v>8550844.22</v>
      </c>
      <c r="J41" s="23"/>
      <c r="K41" s="23"/>
      <c r="L41" s="23">
        <v>8550844.22</v>
      </c>
      <c r="M41" s="23"/>
      <c r="N41" s="23"/>
      <c r="O41" s="23"/>
      <c r="P41" s="23"/>
      <c r="Q41" s="23"/>
      <c r="R41" s="23"/>
      <c r="S41" s="23"/>
      <c r="T41" s="23"/>
      <c r="U41" s="23"/>
      <c r="V41" s="23"/>
      <c r="W41" s="23"/>
    </row>
  </sheetData>
  <mergeCells count="30">
    <mergeCell ref="A2:W2"/>
    <mergeCell ref="A3:G3"/>
    <mergeCell ref="H4:W4"/>
    <mergeCell ref="I5:M5"/>
    <mergeCell ref="N5:P5"/>
    <mergeCell ref="R5:W5"/>
    <mergeCell ref="A41:G41"/>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73"/>
  <sheetViews>
    <sheetView showZeros="0" topLeftCell="A67" workbookViewId="0">
      <selection activeCell="I44" sqref="I44:I46"/>
    </sheetView>
  </sheetViews>
  <sheetFormatPr defaultColWidth="9.13888888888889" defaultRowHeight="14.25" customHeight="1"/>
  <cols>
    <col min="1" max="1" width="12.4259259259259" customWidth="1"/>
    <col min="2" max="2" width="33.7314814814815" customWidth="1"/>
    <col min="3" max="3" width="50.3333333333333" customWidth="1"/>
    <col min="4" max="4" width="23.8518518518519" customWidth="1"/>
    <col min="5" max="5" width="11.1388888888889" customWidth="1"/>
    <col min="6" max="6" width="17.712962962963" customWidth="1"/>
    <col min="7" max="7" width="9.85185185185185" customWidth="1"/>
    <col min="8" max="8" width="17.712962962963" customWidth="1"/>
    <col min="9" max="21" width="19.1388888888889" customWidth="1"/>
    <col min="22" max="23" width="19.2777777777778" customWidth="1"/>
  </cols>
  <sheetData>
    <row r="1" ht="13.5" customHeight="1" spans="2:23">
      <c r="B1" s="129"/>
      <c r="E1" s="1"/>
      <c r="F1" s="1"/>
      <c r="G1" s="1"/>
      <c r="H1" s="1"/>
      <c r="I1" s="2"/>
      <c r="J1" s="2"/>
      <c r="K1" s="2"/>
      <c r="L1" s="2"/>
      <c r="M1" s="2"/>
      <c r="N1" s="2"/>
      <c r="O1" s="2"/>
      <c r="P1" s="2"/>
      <c r="Q1" s="2"/>
      <c r="U1" s="129"/>
      <c r="W1" s="34" t="s">
        <v>265</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"单位名称："&amp;"双江拉祜族佤族布朗族傣族自治县大文九年一贯制学校"</f>
        <v>单位名称：双江拉祜族佤族布朗族傣族自治县大文九年一贯制学校</v>
      </c>
      <c r="B3" s="7"/>
      <c r="C3" s="7"/>
      <c r="D3" s="7"/>
      <c r="E3" s="7"/>
      <c r="F3" s="7"/>
      <c r="G3" s="7"/>
      <c r="H3" s="7"/>
      <c r="I3" s="8"/>
      <c r="J3" s="8"/>
      <c r="K3" s="8"/>
      <c r="L3" s="8"/>
      <c r="M3" s="8"/>
      <c r="N3" s="8"/>
      <c r="O3" s="8"/>
      <c r="P3" s="8"/>
      <c r="Q3" s="8"/>
      <c r="U3" s="129"/>
      <c r="W3" s="34" t="s">
        <v>183</v>
      </c>
    </row>
    <row r="4" ht="18.75" customHeight="1" spans="1:23">
      <c r="A4" s="9" t="s">
        <v>266</v>
      </c>
      <c r="B4" s="10" t="s">
        <v>198</v>
      </c>
      <c r="C4" s="9" t="s">
        <v>199</v>
      </c>
      <c r="D4" s="9" t="s">
        <v>267</v>
      </c>
      <c r="E4" s="10" t="s">
        <v>200</v>
      </c>
      <c r="F4" s="10" t="s">
        <v>201</v>
      </c>
      <c r="G4" s="10" t="s">
        <v>268</v>
      </c>
      <c r="H4" s="10" t="s">
        <v>269</v>
      </c>
      <c r="I4" s="27" t="s">
        <v>56</v>
      </c>
      <c r="J4" s="11" t="s">
        <v>270</v>
      </c>
      <c r="K4" s="12"/>
      <c r="L4" s="12"/>
      <c r="M4" s="13"/>
      <c r="N4" s="11" t="s">
        <v>206</v>
      </c>
      <c r="O4" s="12"/>
      <c r="P4" s="13"/>
      <c r="Q4" s="10" t="s">
        <v>62</v>
      </c>
      <c r="R4" s="11" t="s">
        <v>78</v>
      </c>
      <c r="S4" s="12"/>
      <c r="T4" s="12"/>
      <c r="U4" s="12"/>
      <c r="V4" s="12"/>
      <c r="W4" s="13"/>
    </row>
    <row r="5" ht="18.75" customHeight="1" spans="1:23">
      <c r="A5" s="14"/>
      <c r="B5" s="28"/>
      <c r="C5" s="14"/>
      <c r="D5" s="14"/>
      <c r="E5" s="15"/>
      <c r="F5" s="15"/>
      <c r="G5" s="15"/>
      <c r="H5" s="15"/>
      <c r="I5" s="28"/>
      <c r="J5" s="134" t="s">
        <v>59</v>
      </c>
      <c r="K5" s="135"/>
      <c r="L5" s="10" t="s">
        <v>60</v>
      </c>
      <c r="M5" s="10" t="s">
        <v>61</v>
      </c>
      <c r="N5" s="10" t="s">
        <v>59</v>
      </c>
      <c r="O5" s="10" t="s">
        <v>60</v>
      </c>
      <c r="P5" s="10" t="s">
        <v>61</v>
      </c>
      <c r="Q5" s="15"/>
      <c r="R5" s="10" t="s">
        <v>58</v>
      </c>
      <c r="S5" s="9" t="s">
        <v>65</v>
      </c>
      <c r="T5" s="9" t="s">
        <v>212</v>
      </c>
      <c r="U5" s="9" t="s">
        <v>67</v>
      </c>
      <c r="V5" s="9" t="s">
        <v>68</v>
      </c>
      <c r="W5" s="9" t="s">
        <v>69</v>
      </c>
    </row>
    <row r="6" ht="18.75" customHeight="1" spans="1:23">
      <c r="A6" s="28"/>
      <c r="B6" s="28"/>
      <c r="C6" s="28"/>
      <c r="D6" s="28"/>
      <c r="E6" s="28"/>
      <c r="F6" s="28"/>
      <c r="G6" s="28"/>
      <c r="H6" s="28"/>
      <c r="I6" s="28"/>
      <c r="J6" s="136" t="s">
        <v>58</v>
      </c>
      <c r="K6" s="96"/>
      <c r="L6" s="28"/>
      <c r="M6" s="28"/>
      <c r="N6" s="28"/>
      <c r="O6" s="28"/>
      <c r="P6" s="28"/>
      <c r="Q6" s="28"/>
      <c r="R6" s="28"/>
      <c r="S6" s="141"/>
      <c r="T6" s="141"/>
      <c r="U6" s="141"/>
      <c r="V6" s="141"/>
      <c r="W6" s="141"/>
    </row>
    <row r="7" ht="18.75" customHeight="1" spans="1:23">
      <c r="A7" s="16"/>
      <c r="B7" s="29"/>
      <c r="C7" s="16"/>
      <c r="D7" s="16"/>
      <c r="E7" s="17"/>
      <c r="F7" s="17"/>
      <c r="G7" s="17"/>
      <c r="H7" s="17"/>
      <c r="I7" s="29"/>
      <c r="J7" s="42" t="s">
        <v>58</v>
      </c>
      <c r="K7" s="42" t="s">
        <v>271</v>
      </c>
      <c r="L7" s="17"/>
      <c r="M7" s="17"/>
      <c r="N7" s="17"/>
      <c r="O7" s="17"/>
      <c r="P7" s="17"/>
      <c r="Q7" s="17"/>
      <c r="R7" s="17"/>
      <c r="S7" s="17"/>
      <c r="T7" s="17"/>
      <c r="U7" s="29"/>
      <c r="V7" s="17"/>
      <c r="W7" s="17"/>
    </row>
    <row r="8" ht="18.75" customHeight="1" spans="1:23">
      <c r="A8" s="130">
        <v>1</v>
      </c>
      <c r="B8" s="130">
        <v>2</v>
      </c>
      <c r="C8" s="130">
        <v>3</v>
      </c>
      <c r="D8" s="130">
        <v>4</v>
      </c>
      <c r="E8" s="130">
        <v>5</v>
      </c>
      <c r="F8" s="130">
        <v>6</v>
      </c>
      <c r="G8" s="130">
        <v>7</v>
      </c>
      <c r="H8" s="130">
        <v>8</v>
      </c>
      <c r="I8" s="130">
        <v>9</v>
      </c>
      <c r="J8" s="130">
        <v>10</v>
      </c>
      <c r="K8" s="130">
        <v>11</v>
      </c>
      <c r="L8" s="130">
        <v>12</v>
      </c>
      <c r="M8" s="130">
        <v>13</v>
      </c>
      <c r="N8" s="130">
        <v>14</v>
      </c>
      <c r="O8" s="130">
        <v>15</v>
      </c>
      <c r="P8" s="130">
        <v>16</v>
      </c>
      <c r="Q8" s="130">
        <v>17</v>
      </c>
      <c r="R8" s="130">
        <v>18</v>
      </c>
      <c r="S8" s="130">
        <v>19</v>
      </c>
      <c r="T8" s="130">
        <v>20</v>
      </c>
      <c r="U8" s="130">
        <v>21</v>
      </c>
      <c r="V8" s="130">
        <v>22</v>
      </c>
      <c r="W8" s="130">
        <v>23</v>
      </c>
    </row>
    <row r="9" ht="18.75" customHeight="1" spans="1:23">
      <c r="A9" s="20"/>
      <c r="B9" s="20"/>
      <c r="C9" s="20" t="s">
        <v>272</v>
      </c>
      <c r="D9" s="20"/>
      <c r="E9" s="20"/>
      <c r="F9" s="20"/>
      <c r="G9" s="20"/>
      <c r="H9" s="20"/>
      <c r="I9" s="23">
        <v>10000</v>
      </c>
      <c r="J9" s="23">
        <v>10000</v>
      </c>
      <c r="K9" s="23">
        <v>10000</v>
      </c>
      <c r="L9" s="23"/>
      <c r="M9" s="23"/>
      <c r="N9" s="23"/>
      <c r="O9" s="23"/>
      <c r="P9" s="23"/>
      <c r="Q9" s="23"/>
      <c r="R9" s="23"/>
      <c r="S9" s="23"/>
      <c r="T9" s="23"/>
      <c r="U9" s="23"/>
      <c r="V9" s="23"/>
      <c r="W9" s="23"/>
    </row>
    <row r="10" ht="18.75" customHeight="1" spans="1:23">
      <c r="A10" s="30" t="s">
        <v>273</v>
      </c>
      <c r="B10" s="30" t="s">
        <v>274</v>
      </c>
      <c r="C10" s="30" t="s">
        <v>272</v>
      </c>
      <c r="D10" s="30" t="s">
        <v>71</v>
      </c>
      <c r="E10" s="30" t="s">
        <v>88</v>
      </c>
      <c r="F10" s="30" t="s">
        <v>89</v>
      </c>
      <c r="G10" s="30" t="s">
        <v>246</v>
      </c>
      <c r="H10" s="30" t="s">
        <v>247</v>
      </c>
      <c r="I10" s="23">
        <v>10000</v>
      </c>
      <c r="J10" s="23">
        <v>10000</v>
      </c>
      <c r="K10" s="23">
        <v>10000</v>
      </c>
      <c r="L10" s="23"/>
      <c r="M10" s="23"/>
      <c r="N10" s="23"/>
      <c r="O10" s="23"/>
      <c r="P10" s="23"/>
      <c r="Q10" s="23"/>
      <c r="R10" s="23"/>
      <c r="S10" s="23"/>
      <c r="T10" s="23"/>
      <c r="U10" s="23"/>
      <c r="V10" s="23"/>
      <c r="W10" s="23"/>
    </row>
    <row r="11" ht="18.75" customHeight="1" spans="1:23">
      <c r="A11" s="24"/>
      <c r="B11" s="24"/>
      <c r="C11" s="20" t="s">
        <v>275</v>
      </c>
      <c r="D11" s="24"/>
      <c r="E11" s="24"/>
      <c r="F11" s="24"/>
      <c r="G11" s="24"/>
      <c r="H11" s="24"/>
      <c r="I11" s="23">
        <v>26822</v>
      </c>
      <c r="J11" s="23">
        <v>26822</v>
      </c>
      <c r="K11" s="23">
        <v>26822</v>
      </c>
      <c r="L11" s="23"/>
      <c r="M11" s="23"/>
      <c r="N11" s="23"/>
      <c r="O11" s="23"/>
      <c r="P11" s="23"/>
      <c r="Q11" s="23"/>
      <c r="R11" s="23"/>
      <c r="S11" s="23"/>
      <c r="T11" s="23"/>
      <c r="U11" s="23"/>
      <c r="V11" s="23"/>
      <c r="W11" s="23"/>
    </row>
    <row r="12" ht="18.75" customHeight="1" spans="1:23">
      <c r="A12" s="30" t="s">
        <v>276</v>
      </c>
      <c r="B12" s="30" t="s">
        <v>277</v>
      </c>
      <c r="C12" s="30" t="s">
        <v>275</v>
      </c>
      <c r="D12" s="30" t="s">
        <v>71</v>
      </c>
      <c r="E12" s="30" t="s">
        <v>90</v>
      </c>
      <c r="F12" s="30" t="s">
        <v>91</v>
      </c>
      <c r="G12" s="30" t="s">
        <v>246</v>
      </c>
      <c r="H12" s="30" t="s">
        <v>247</v>
      </c>
      <c r="I12" s="23">
        <v>16822</v>
      </c>
      <c r="J12" s="23">
        <v>16822</v>
      </c>
      <c r="K12" s="23">
        <v>16822</v>
      </c>
      <c r="L12" s="23"/>
      <c r="M12" s="23"/>
      <c r="N12" s="23"/>
      <c r="O12" s="23"/>
      <c r="P12" s="23"/>
      <c r="Q12" s="23"/>
      <c r="R12" s="23"/>
      <c r="S12" s="23"/>
      <c r="T12" s="23"/>
      <c r="U12" s="23"/>
      <c r="V12" s="23"/>
      <c r="W12" s="23"/>
    </row>
    <row r="13" s="128" customFormat="1" ht="18.75" customHeight="1" spans="1:23">
      <c r="A13" s="131" t="s">
        <v>276</v>
      </c>
      <c r="B13" s="131" t="s">
        <v>277</v>
      </c>
      <c r="C13" s="131" t="s">
        <v>275</v>
      </c>
      <c r="D13" s="131" t="s">
        <v>71</v>
      </c>
      <c r="E13" s="131" t="s">
        <v>92</v>
      </c>
      <c r="F13" s="131" t="s">
        <v>93</v>
      </c>
      <c r="G13" s="131" t="s">
        <v>246</v>
      </c>
      <c r="H13" s="131" t="s">
        <v>247</v>
      </c>
      <c r="I13" s="137">
        <v>10000</v>
      </c>
      <c r="J13" s="137">
        <v>10000</v>
      </c>
      <c r="K13" s="137">
        <v>10000</v>
      </c>
      <c r="L13" s="137"/>
      <c r="M13" s="137"/>
      <c r="N13" s="137"/>
      <c r="O13" s="137"/>
      <c r="P13" s="137"/>
      <c r="Q13" s="137"/>
      <c r="R13" s="137"/>
      <c r="S13" s="137"/>
      <c r="T13" s="137"/>
      <c r="U13" s="137"/>
      <c r="V13" s="137"/>
      <c r="W13" s="137"/>
    </row>
    <row r="14" s="128" customFormat="1" ht="18.75" customHeight="1" spans="1:23">
      <c r="A14" s="132"/>
      <c r="B14" s="132"/>
      <c r="C14" s="133" t="s">
        <v>278</v>
      </c>
      <c r="D14" s="132"/>
      <c r="E14" s="132"/>
      <c r="F14" s="132"/>
      <c r="G14" s="132"/>
      <c r="H14" s="132"/>
      <c r="I14" s="137">
        <v>23460</v>
      </c>
      <c r="J14" s="137">
        <v>23460</v>
      </c>
      <c r="K14" s="137">
        <v>23460</v>
      </c>
      <c r="L14" s="137"/>
      <c r="M14" s="137"/>
      <c r="N14" s="137"/>
      <c r="O14" s="137"/>
      <c r="P14" s="137"/>
      <c r="Q14" s="137"/>
      <c r="R14" s="137"/>
      <c r="S14" s="137"/>
      <c r="T14" s="137"/>
      <c r="U14" s="137"/>
      <c r="V14" s="137"/>
      <c r="W14" s="137"/>
    </row>
    <row r="15" s="128" customFormat="1" ht="18.75" customHeight="1" spans="1:23">
      <c r="A15" s="131" t="s">
        <v>273</v>
      </c>
      <c r="B15" s="131" t="s">
        <v>279</v>
      </c>
      <c r="C15" s="131" t="s">
        <v>278</v>
      </c>
      <c r="D15" s="131" t="s">
        <v>71</v>
      </c>
      <c r="E15" s="131" t="s">
        <v>88</v>
      </c>
      <c r="F15" s="131" t="s">
        <v>89</v>
      </c>
      <c r="G15" s="131" t="s">
        <v>246</v>
      </c>
      <c r="H15" s="131" t="s">
        <v>247</v>
      </c>
      <c r="I15" s="137">
        <v>23460</v>
      </c>
      <c r="J15" s="137">
        <v>23460</v>
      </c>
      <c r="K15" s="137">
        <v>23460</v>
      </c>
      <c r="L15" s="137"/>
      <c r="M15" s="137"/>
      <c r="N15" s="137"/>
      <c r="O15" s="137"/>
      <c r="P15" s="137"/>
      <c r="Q15" s="137"/>
      <c r="R15" s="137"/>
      <c r="S15" s="137"/>
      <c r="T15" s="137"/>
      <c r="U15" s="137"/>
      <c r="V15" s="137"/>
      <c r="W15" s="137"/>
    </row>
    <row r="16" s="128" customFormat="1" ht="18.75" customHeight="1" spans="1:23">
      <c r="A16" s="132"/>
      <c r="B16" s="132"/>
      <c r="C16" s="133" t="s">
        <v>280</v>
      </c>
      <c r="D16" s="132"/>
      <c r="E16" s="132"/>
      <c r="F16" s="132"/>
      <c r="G16" s="132"/>
      <c r="H16" s="132"/>
      <c r="I16" s="137">
        <v>789</v>
      </c>
      <c r="J16" s="137"/>
      <c r="K16" s="137"/>
      <c r="L16" s="137"/>
      <c r="M16" s="137"/>
      <c r="N16" s="137">
        <v>789</v>
      </c>
      <c r="O16" s="137"/>
      <c r="P16" s="137"/>
      <c r="Q16" s="137"/>
      <c r="R16" s="137"/>
      <c r="S16" s="137"/>
      <c r="T16" s="137"/>
      <c r="U16" s="137"/>
      <c r="V16" s="137"/>
      <c r="W16" s="137"/>
    </row>
    <row r="17" s="128" customFormat="1" ht="18.75" customHeight="1" spans="1:23">
      <c r="A17" s="131" t="s">
        <v>276</v>
      </c>
      <c r="B17" s="131" t="s">
        <v>281</v>
      </c>
      <c r="C17" s="131" t="s">
        <v>280</v>
      </c>
      <c r="D17" s="131" t="s">
        <v>71</v>
      </c>
      <c r="E17" s="131" t="s">
        <v>88</v>
      </c>
      <c r="F17" s="131" t="s">
        <v>89</v>
      </c>
      <c r="G17" s="131" t="s">
        <v>282</v>
      </c>
      <c r="H17" s="131" t="s">
        <v>283</v>
      </c>
      <c r="I17" s="137">
        <v>789</v>
      </c>
      <c r="J17" s="137"/>
      <c r="K17" s="137"/>
      <c r="L17" s="137"/>
      <c r="M17" s="137"/>
      <c r="N17" s="137">
        <v>789</v>
      </c>
      <c r="O17" s="137"/>
      <c r="P17" s="137"/>
      <c r="Q17" s="137"/>
      <c r="R17" s="137"/>
      <c r="S17" s="137"/>
      <c r="T17" s="137"/>
      <c r="U17" s="137"/>
      <c r="V17" s="137"/>
      <c r="W17" s="137"/>
    </row>
    <row r="18" s="128" customFormat="1" ht="18.75" customHeight="1" spans="1:23">
      <c r="A18" s="132"/>
      <c r="B18" s="132"/>
      <c r="C18" s="133" t="s">
        <v>284</v>
      </c>
      <c r="D18" s="132"/>
      <c r="E18" s="132"/>
      <c r="F18" s="132"/>
      <c r="G18" s="132"/>
      <c r="H18" s="132"/>
      <c r="I18" s="137">
        <v>3711</v>
      </c>
      <c r="J18" s="137"/>
      <c r="K18" s="137"/>
      <c r="L18" s="137"/>
      <c r="M18" s="137"/>
      <c r="N18" s="137">
        <v>3711</v>
      </c>
      <c r="O18" s="137"/>
      <c r="P18" s="137"/>
      <c r="Q18" s="137"/>
      <c r="R18" s="137"/>
      <c r="S18" s="137"/>
      <c r="T18" s="137"/>
      <c r="U18" s="137"/>
      <c r="V18" s="137"/>
      <c r="W18" s="137"/>
    </row>
    <row r="19" s="128" customFormat="1" ht="18.75" customHeight="1" spans="1:23">
      <c r="A19" s="131" t="s">
        <v>276</v>
      </c>
      <c r="B19" s="131" t="s">
        <v>285</v>
      </c>
      <c r="C19" s="131" t="s">
        <v>284</v>
      </c>
      <c r="D19" s="131" t="s">
        <v>71</v>
      </c>
      <c r="E19" s="131" t="s">
        <v>88</v>
      </c>
      <c r="F19" s="131" t="s">
        <v>89</v>
      </c>
      <c r="G19" s="131" t="s">
        <v>282</v>
      </c>
      <c r="H19" s="131" t="s">
        <v>283</v>
      </c>
      <c r="I19" s="137">
        <v>3711</v>
      </c>
      <c r="J19" s="137"/>
      <c r="K19" s="137"/>
      <c r="L19" s="137"/>
      <c r="M19" s="137"/>
      <c r="N19" s="137">
        <v>3711</v>
      </c>
      <c r="O19" s="137"/>
      <c r="P19" s="137"/>
      <c r="Q19" s="137"/>
      <c r="R19" s="137"/>
      <c r="S19" s="137"/>
      <c r="T19" s="137"/>
      <c r="U19" s="137"/>
      <c r="V19" s="137"/>
      <c r="W19" s="137"/>
    </row>
    <row r="20" s="128" customFormat="1" ht="18.75" customHeight="1" spans="1:23">
      <c r="A20" s="132"/>
      <c r="B20" s="132"/>
      <c r="C20" s="133" t="s">
        <v>286</v>
      </c>
      <c r="D20" s="132"/>
      <c r="E20" s="132"/>
      <c r="F20" s="132"/>
      <c r="G20" s="132"/>
      <c r="H20" s="132"/>
      <c r="I20" s="137">
        <v>15635</v>
      </c>
      <c r="J20" s="137"/>
      <c r="K20" s="137"/>
      <c r="L20" s="137"/>
      <c r="M20" s="137"/>
      <c r="N20" s="137">
        <v>15635</v>
      </c>
      <c r="O20" s="137"/>
      <c r="P20" s="137"/>
      <c r="Q20" s="137"/>
      <c r="R20" s="137"/>
      <c r="S20" s="137"/>
      <c r="T20" s="137"/>
      <c r="U20" s="137"/>
      <c r="V20" s="137"/>
      <c r="W20" s="137"/>
    </row>
    <row r="21" s="128" customFormat="1" ht="18.75" customHeight="1" spans="1:23">
      <c r="A21" s="131" t="s">
        <v>276</v>
      </c>
      <c r="B21" s="131" t="s">
        <v>287</v>
      </c>
      <c r="C21" s="131" t="s">
        <v>286</v>
      </c>
      <c r="D21" s="131" t="s">
        <v>71</v>
      </c>
      <c r="E21" s="131" t="s">
        <v>92</v>
      </c>
      <c r="F21" s="131" t="s">
        <v>93</v>
      </c>
      <c r="G21" s="131" t="s">
        <v>250</v>
      </c>
      <c r="H21" s="131" t="s">
        <v>251</v>
      </c>
      <c r="I21" s="137">
        <v>15635</v>
      </c>
      <c r="J21" s="137"/>
      <c r="K21" s="137"/>
      <c r="L21" s="137"/>
      <c r="M21" s="137"/>
      <c r="N21" s="137">
        <v>15635</v>
      </c>
      <c r="O21" s="137"/>
      <c r="P21" s="137"/>
      <c r="Q21" s="137"/>
      <c r="R21" s="137"/>
      <c r="S21" s="137"/>
      <c r="T21" s="137"/>
      <c r="U21" s="137"/>
      <c r="V21" s="137"/>
      <c r="W21" s="137"/>
    </row>
    <row r="22" s="128" customFormat="1" ht="18.75" customHeight="1" spans="1:23">
      <c r="A22" s="132"/>
      <c r="B22" s="132"/>
      <c r="C22" s="133" t="s">
        <v>288</v>
      </c>
      <c r="D22" s="132"/>
      <c r="E22" s="132"/>
      <c r="F22" s="132"/>
      <c r="G22" s="132"/>
      <c r="H22" s="132"/>
      <c r="I22" s="138">
        <v>1510500</v>
      </c>
      <c r="J22" s="137"/>
      <c r="K22" s="137"/>
      <c r="L22" s="137"/>
      <c r="M22" s="137"/>
      <c r="N22" s="137"/>
      <c r="O22" s="137"/>
      <c r="P22" s="137"/>
      <c r="Q22" s="137"/>
      <c r="R22" s="137">
        <v>1510500</v>
      </c>
      <c r="S22" s="137"/>
      <c r="T22" s="137"/>
      <c r="U22" s="137"/>
      <c r="V22" s="137"/>
      <c r="W22" s="137">
        <v>1510500</v>
      </c>
    </row>
    <row r="23" s="128" customFormat="1" ht="18.75" customHeight="1" spans="1:23">
      <c r="A23" s="131" t="s">
        <v>273</v>
      </c>
      <c r="B23" s="131" t="s">
        <v>289</v>
      </c>
      <c r="C23" s="131" t="s">
        <v>288</v>
      </c>
      <c r="D23" s="131" t="s">
        <v>71</v>
      </c>
      <c r="E23" s="131" t="s">
        <v>92</v>
      </c>
      <c r="F23" s="131" t="s">
        <v>93</v>
      </c>
      <c r="G23" s="131" t="s">
        <v>246</v>
      </c>
      <c r="H23" s="131" t="s">
        <v>247</v>
      </c>
      <c r="I23" s="137">
        <v>1510500</v>
      </c>
      <c r="J23" s="137"/>
      <c r="K23" s="137"/>
      <c r="L23" s="137"/>
      <c r="M23" s="137"/>
      <c r="N23" s="137"/>
      <c r="O23" s="137"/>
      <c r="P23" s="137"/>
      <c r="Q23" s="137"/>
      <c r="R23" s="137">
        <v>1510500</v>
      </c>
      <c r="S23" s="137"/>
      <c r="T23" s="137"/>
      <c r="U23" s="137"/>
      <c r="V23" s="137"/>
      <c r="W23" s="137">
        <v>1510500</v>
      </c>
    </row>
    <row r="24" s="128" customFormat="1" ht="18.75" customHeight="1" spans="1:23">
      <c r="A24" s="132"/>
      <c r="B24" s="132"/>
      <c r="C24" s="133" t="s">
        <v>290</v>
      </c>
      <c r="D24" s="132"/>
      <c r="E24" s="132"/>
      <c r="F24" s="132"/>
      <c r="G24" s="132"/>
      <c r="H24" s="132"/>
      <c r="I24" s="137">
        <v>543900</v>
      </c>
      <c r="J24" s="137"/>
      <c r="K24" s="137"/>
      <c r="L24" s="137"/>
      <c r="M24" s="137"/>
      <c r="N24" s="137"/>
      <c r="O24" s="137"/>
      <c r="P24" s="137"/>
      <c r="Q24" s="137"/>
      <c r="R24" s="137">
        <v>543900</v>
      </c>
      <c r="S24" s="137"/>
      <c r="T24" s="137"/>
      <c r="U24" s="137"/>
      <c r="V24" s="137"/>
      <c r="W24" s="137">
        <v>543900</v>
      </c>
    </row>
    <row r="25" s="128" customFormat="1" ht="18.75" customHeight="1" spans="1:23">
      <c r="A25" s="131" t="s">
        <v>273</v>
      </c>
      <c r="B25" s="131" t="s">
        <v>291</v>
      </c>
      <c r="C25" s="131" t="s">
        <v>290</v>
      </c>
      <c r="D25" s="131" t="s">
        <v>71</v>
      </c>
      <c r="E25" s="131" t="s">
        <v>90</v>
      </c>
      <c r="F25" s="131" t="s">
        <v>91</v>
      </c>
      <c r="G25" s="131" t="s">
        <v>246</v>
      </c>
      <c r="H25" s="131" t="s">
        <v>247</v>
      </c>
      <c r="I25" s="137">
        <v>543900</v>
      </c>
      <c r="J25" s="137"/>
      <c r="K25" s="137"/>
      <c r="L25" s="137"/>
      <c r="M25" s="137"/>
      <c r="N25" s="137"/>
      <c r="O25" s="137"/>
      <c r="P25" s="137"/>
      <c r="Q25" s="137"/>
      <c r="R25" s="137">
        <v>543900</v>
      </c>
      <c r="S25" s="137"/>
      <c r="T25" s="137"/>
      <c r="U25" s="137"/>
      <c r="V25" s="137"/>
      <c r="W25" s="137">
        <v>543900</v>
      </c>
    </row>
    <row r="26" s="128" customFormat="1" ht="18.75" customHeight="1" spans="1:23">
      <c r="A26" s="132"/>
      <c r="B26" s="132"/>
      <c r="C26" s="133" t="s">
        <v>292</v>
      </c>
      <c r="D26" s="132"/>
      <c r="E26" s="132"/>
      <c r="F26" s="132"/>
      <c r="G26" s="132"/>
      <c r="H26" s="132"/>
      <c r="I26" s="137">
        <v>11625</v>
      </c>
      <c r="J26" s="137"/>
      <c r="K26" s="137"/>
      <c r="L26" s="137"/>
      <c r="M26" s="137"/>
      <c r="N26" s="137">
        <v>11625</v>
      </c>
      <c r="O26" s="137"/>
      <c r="P26" s="137"/>
      <c r="Q26" s="137"/>
      <c r="R26" s="137"/>
      <c r="S26" s="137"/>
      <c r="T26" s="137"/>
      <c r="U26" s="137"/>
      <c r="V26" s="137"/>
      <c r="W26" s="137"/>
    </row>
    <row r="27" s="128" customFormat="1" ht="18.75" customHeight="1" spans="1:23">
      <c r="A27" s="131" t="s">
        <v>276</v>
      </c>
      <c r="B27" s="131" t="s">
        <v>293</v>
      </c>
      <c r="C27" s="131" t="s">
        <v>292</v>
      </c>
      <c r="D27" s="131" t="s">
        <v>71</v>
      </c>
      <c r="E27" s="131" t="s">
        <v>92</v>
      </c>
      <c r="F27" s="131" t="s">
        <v>93</v>
      </c>
      <c r="G27" s="131" t="s">
        <v>282</v>
      </c>
      <c r="H27" s="131" t="s">
        <v>283</v>
      </c>
      <c r="I27" s="137">
        <v>11625</v>
      </c>
      <c r="J27" s="137"/>
      <c r="K27" s="137"/>
      <c r="L27" s="137"/>
      <c r="M27" s="137"/>
      <c r="N27" s="137">
        <v>11625</v>
      </c>
      <c r="O27" s="137"/>
      <c r="P27" s="137"/>
      <c r="Q27" s="137"/>
      <c r="R27" s="137"/>
      <c r="S27" s="137"/>
      <c r="T27" s="137"/>
      <c r="U27" s="137"/>
      <c r="V27" s="137"/>
      <c r="W27" s="137"/>
    </row>
    <row r="28" s="128" customFormat="1" ht="18.75" customHeight="1" spans="1:23">
      <c r="A28" s="132"/>
      <c r="B28" s="132"/>
      <c r="C28" s="133" t="s">
        <v>294</v>
      </c>
      <c r="D28" s="132"/>
      <c r="E28" s="132"/>
      <c r="F28" s="132"/>
      <c r="G28" s="132"/>
      <c r="H28" s="132"/>
      <c r="I28" s="137">
        <v>2040</v>
      </c>
      <c r="J28" s="137"/>
      <c r="K28" s="137"/>
      <c r="L28" s="137"/>
      <c r="M28" s="137"/>
      <c r="N28" s="137">
        <v>2040</v>
      </c>
      <c r="O28" s="137"/>
      <c r="P28" s="137"/>
      <c r="Q28" s="137"/>
      <c r="R28" s="137"/>
      <c r="S28" s="137"/>
      <c r="T28" s="137"/>
      <c r="U28" s="137"/>
      <c r="V28" s="137"/>
      <c r="W28" s="137"/>
    </row>
    <row r="29" s="128" customFormat="1" ht="18.75" customHeight="1" spans="1:23">
      <c r="A29" s="131" t="s">
        <v>276</v>
      </c>
      <c r="B29" s="131" t="s">
        <v>295</v>
      </c>
      <c r="C29" s="131" t="s">
        <v>294</v>
      </c>
      <c r="D29" s="131" t="s">
        <v>71</v>
      </c>
      <c r="E29" s="131" t="s">
        <v>96</v>
      </c>
      <c r="F29" s="131" t="s">
        <v>97</v>
      </c>
      <c r="G29" s="131" t="s">
        <v>250</v>
      </c>
      <c r="H29" s="131" t="s">
        <v>251</v>
      </c>
      <c r="I29" s="137">
        <v>2040</v>
      </c>
      <c r="J29" s="137"/>
      <c r="K29" s="137"/>
      <c r="L29" s="137"/>
      <c r="M29" s="137"/>
      <c r="N29" s="137">
        <v>2040</v>
      </c>
      <c r="O29" s="137"/>
      <c r="P29" s="137"/>
      <c r="Q29" s="137"/>
      <c r="R29" s="137"/>
      <c r="S29" s="137"/>
      <c r="T29" s="137"/>
      <c r="U29" s="137"/>
      <c r="V29" s="137"/>
      <c r="W29" s="137"/>
    </row>
    <row r="30" s="128" customFormat="1" ht="18.75" customHeight="1" spans="1:23">
      <c r="A30" s="132"/>
      <c r="B30" s="132"/>
      <c r="C30" s="133" t="s">
        <v>296</v>
      </c>
      <c r="D30" s="132"/>
      <c r="E30" s="132"/>
      <c r="F30" s="132"/>
      <c r="G30" s="132"/>
      <c r="H30" s="132"/>
      <c r="I30" s="137">
        <v>115991</v>
      </c>
      <c r="J30" s="137"/>
      <c r="K30" s="137"/>
      <c r="L30" s="137"/>
      <c r="M30" s="137"/>
      <c r="N30" s="137">
        <v>115991</v>
      </c>
      <c r="O30" s="137"/>
      <c r="P30" s="137"/>
      <c r="Q30" s="137"/>
      <c r="R30" s="137"/>
      <c r="S30" s="137"/>
      <c r="T30" s="137"/>
      <c r="U30" s="137"/>
      <c r="V30" s="137"/>
      <c r="W30" s="137"/>
    </row>
    <row r="31" s="128" customFormat="1" ht="18.75" customHeight="1" spans="1:23">
      <c r="A31" s="131" t="s">
        <v>276</v>
      </c>
      <c r="B31" s="131" t="s">
        <v>297</v>
      </c>
      <c r="C31" s="131" t="s">
        <v>296</v>
      </c>
      <c r="D31" s="131" t="s">
        <v>71</v>
      </c>
      <c r="E31" s="131" t="s">
        <v>92</v>
      </c>
      <c r="F31" s="131" t="s">
        <v>93</v>
      </c>
      <c r="G31" s="131" t="s">
        <v>250</v>
      </c>
      <c r="H31" s="131" t="s">
        <v>251</v>
      </c>
      <c r="I31" s="137">
        <v>115991</v>
      </c>
      <c r="J31" s="137"/>
      <c r="K31" s="137"/>
      <c r="L31" s="137"/>
      <c r="M31" s="137"/>
      <c r="N31" s="137">
        <v>115991</v>
      </c>
      <c r="O31" s="137"/>
      <c r="P31" s="137"/>
      <c r="Q31" s="137"/>
      <c r="R31" s="137"/>
      <c r="S31" s="137"/>
      <c r="T31" s="137"/>
      <c r="U31" s="137"/>
      <c r="V31" s="137"/>
      <c r="W31" s="137"/>
    </row>
    <row r="32" s="128" customFormat="1" ht="18.75" customHeight="1" spans="1:23">
      <c r="A32" s="132"/>
      <c r="B32" s="132"/>
      <c r="C32" s="133" t="s">
        <v>298</v>
      </c>
      <c r="D32" s="132"/>
      <c r="E32" s="132"/>
      <c r="F32" s="132"/>
      <c r="G32" s="132"/>
      <c r="H32" s="132"/>
      <c r="I32" s="137">
        <v>2802</v>
      </c>
      <c r="J32" s="137"/>
      <c r="K32" s="137"/>
      <c r="L32" s="137"/>
      <c r="M32" s="137"/>
      <c r="N32" s="137">
        <v>2802</v>
      </c>
      <c r="O32" s="137"/>
      <c r="P32" s="137"/>
      <c r="Q32" s="137"/>
      <c r="R32" s="137"/>
      <c r="S32" s="137"/>
      <c r="T32" s="137"/>
      <c r="U32" s="137"/>
      <c r="V32" s="137"/>
      <c r="W32" s="137"/>
    </row>
    <row r="33" s="128" customFormat="1" ht="18.75" customHeight="1" spans="1:23">
      <c r="A33" s="131" t="s">
        <v>276</v>
      </c>
      <c r="B33" s="131" t="s">
        <v>299</v>
      </c>
      <c r="C33" s="131" t="s">
        <v>298</v>
      </c>
      <c r="D33" s="131" t="s">
        <v>71</v>
      </c>
      <c r="E33" s="131" t="s">
        <v>92</v>
      </c>
      <c r="F33" s="131" t="s">
        <v>93</v>
      </c>
      <c r="G33" s="131" t="s">
        <v>282</v>
      </c>
      <c r="H33" s="131" t="s">
        <v>283</v>
      </c>
      <c r="I33" s="137">
        <v>2802</v>
      </c>
      <c r="J33" s="137"/>
      <c r="K33" s="137"/>
      <c r="L33" s="137"/>
      <c r="M33" s="137"/>
      <c r="N33" s="137">
        <v>2802</v>
      </c>
      <c r="O33" s="137"/>
      <c r="P33" s="137"/>
      <c r="Q33" s="137"/>
      <c r="R33" s="137"/>
      <c r="S33" s="137"/>
      <c r="T33" s="137"/>
      <c r="U33" s="137"/>
      <c r="V33" s="137"/>
      <c r="W33" s="137"/>
    </row>
    <row r="34" s="128" customFormat="1" ht="18.75" customHeight="1" spans="1:23">
      <c r="A34" s="132"/>
      <c r="B34" s="132"/>
      <c r="C34" s="133" t="s">
        <v>300</v>
      </c>
      <c r="D34" s="132"/>
      <c r="E34" s="132"/>
      <c r="F34" s="132"/>
      <c r="G34" s="132"/>
      <c r="H34" s="132"/>
      <c r="I34" s="137">
        <v>67045</v>
      </c>
      <c r="J34" s="137"/>
      <c r="K34" s="137"/>
      <c r="L34" s="137"/>
      <c r="M34" s="137"/>
      <c r="N34" s="137">
        <v>67045</v>
      </c>
      <c r="O34" s="137"/>
      <c r="P34" s="137"/>
      <c r="Q34" s="137"/>
      <c r="R34" s="137"/>
      <c r="S34" s="137"/>
      <c r="T34" s="137"/>
      <c r="U34" s="137"/>
      <c r="V34" s="137"/>
      <c r="W34" s="137"/>
    </row>
    <row r="35" s="128" customFormat="1" ht="18.75" customHeight="1" spans="1:23">
      <c r="A35" s="131" t="s">
        <v>276</v>
      </c>
      <c r="B35" s="131" t="s">
        <v>301</v>
      </c>
      <c r="C35" s="131" t="s">
        <v>300</v>
      </c>
      <c r="D35" s="131" t="s">
        <v>71</v>
      </c>
      <c r="E35" s="131" t="s">
        <v>92</v>
      </c>
      <c r="F35" s="131" t="s">
        <v>93</v>
      </c>
      <c r="G35" s="131" t="s">
        <v>282</v>
      </c>
      <c r="H35" s="131" t="s">
        <v>283</v>
      </c>
      <c r="I35" s="137">
        <v>67045</v>
      </c>
      <c r="J35" s="137"/>
      <c r="K35" s="137"/>
      <c r="L35" s="137"/>
      <c r="M35" s="137"/>
      <c r="N35" s="137">
        <v>67045</v>
      </c>
      <c r="O35" s="137"/>
      <c r="P35" s="137"/>
      <c r="Q35" s="137"/>
      <c r="R35" s="137"/>
      <c r="S35" s="137"/>
      <c r="T35" s="137"/>
      <c r="U35" s="137"/>
      <c r="V35" s="137"/>
      <c r="W35" s="137"/>
    </row>
    <row r="36" s="128" customFormat="1" ht="18.75" customHeight="1" spans="1:23">
      <c r="A36" s="132"/>
      <c r="B36" s="132"/>
      <c r="C36" s="133" t="s">
        <v>302</v>
      </c>
      <c r="D36" s="132"/>
      <c r="E36" s="132"/>
      <c r="F36" s="132"/>
      <c r="G36" s="132"/>
      <c r="H36" s="132"/>
      <c r="I36" s="137">
        <v>21002</v>
      </c>
      <c r="J36" s="137"/>
      <c r="K36" s="137"/>
      <c r="L36" s="137"/>
      <c r="M36" s="137"/>
      <c r="N36" s="137">
        <v>21002</v>
      </c>
      <c r="O36" s="137"/>
      <c r="P36" s="137"/>
      <c r="Q36" s="137"/>
      <c r="R36" s="137"/>
      <c r="S36" s="137"/>
      <c r="T36" s="137"/>
      <c r="U36" s="137"/>
      <c r="V36" s="137"/>
      <c r="W36" s="137"/>
    </row>
    <row r="37" s="128" customFormat="1" ht="18.75" customHeight="1" spans="1:23">
      <c r="A37" s="131" t="s">
        <v>276</v>
      </c>
      <c r="B37" s="131" t="s">
        <v>303</v>
      </c>
      <c r="C37" s="131" t="s">
        <v>302</v>
      </c>
      <c r="D37" s="131" t="s">
        <v>71</v>
      </c>
      <c r="E37" s="131" t="s">
        <v>92</v>
      </c>
      <c r="F37" s="131" t="s">
        <v>93</v>
      </c>
      <c r="G37" s="131" t="s">
        <v>282</v>
      </c>
      <c r="H37" s="131" t="s">
        <v>283</v>
      </c>
      <c r="I37" s="137">
        <v>21002</v>
      </c>
      <c r="J37" s="137"/>
      <c r="K37" s="137"/>
      <c r="L37" s="137"/>
      <c r="M37" s="137"/>
      <c r="N37" s="137">
        <v>21002</v>
      </c>
      <c r="O37" s="137"/>
      <c r="P37" s="137"/>
      <c r="Q37" s="137"/>
      <c r="R37" s="137"/>
      <c r="S37" s="137"/>
      <c r="T37" s="137"/>
      <c r="U37" s="137"/>
      <c r="V37" s="137"/>
      <c r="W37" s="137"/>
    </row>
    <row r="38" s="128" customFormat="1" ht="18.75" customHeight="1" spans="1:23">
      <c r="A38" s="132"/>
      <c r="B38" s="132"/>
      <c r="C38" s="133" t="s">
        <v>304</v>
      </c>
      <c r="D38" s="132"/>
      <c r="E38" s="132"/>
      <c r="F38" s="132"/>
      <c r="G38" s="132"/>
      <c r="H38" s="132"/>
      <c r="I38" s="137">
        <v>10000</v>
      </c>
      <c r="J38" s="137"/>
      <c r="K38" s="137"/>
      <c r="L38" s="137"/>
      <c r="M38" s="137"/>
      <c r="N38" s="137">
        <v>10000</v>
      </c>
      <c r="O38" s="137"/>
      <c r="P38" s="137"/>
      <c r="Q38" s="137"/>
      <c r="R38" s="137"/>
      <c r="S38" s="137"/>
      <c r="T38" s="137"/>
      <c r="U38" s="137"/>
      <c r="V38" s="137"/>
      <c r="W38" s="137"/>
    </row>
    <row r="39" s="128" customFormat="1" ht="18.75" customHeight="1" spans="1:23">
      <c r="A39" s="131" t="s">
        <v>276</v>
      </c>
      <c r="B39" s="131" t="s">
        <v>305</v>
      </c>
      <c r="C39" s="131" t="s">
        <v>304</v>
      </c>
      <c r="D39" s="131" t="s">
        <v>71</v>
      </c>
      <c r="E39" s="131" t="s">
        <v>92</v>
      </c>
      <c r="F39" s="131" t="s">
        <v>93</v>
      </c>
      <c r="G39" s="131" t="s">
        <v>250</v>
      </c>
      <c r="H39" s="131" t="s">
        <v>251</v>
      </c>
      <c r="I39" s="137">
        <v>10000</v>
      </c>
      <c r="J39" s="137"/>
      <c r="K39" s="137"/>
      <c r="L39" s="137"/>
      <c r="M39" s="137"/>
      <c r="N39" s="137">
        <v>10000</v>
      </c>
      <c r="O39" s="137"/>
      <c r="P39" s="137"/>
      <c r="Q39" s="137"/>
      <c r="R39" s="137"/>
      <c r="S39" s="137"/>
      <c r="T39" s="137"/>
      <c r="U39" s="137"/>
      <c r="V39" s="137"/>
      <c r="W39" s="137"/>
    </row>
    <row r="40" s="128" customFormat="1" ht="18.75" customHeight="1" spans="1:23">
      <c r="A40" s="132"/>
      <c r="B40" s="132"/>
      <c r="C40" s="133" t="s">
        <v>306</v>
      </c>
      <c r="D40" s="132"/>
      <c r="E40" s="132"/>
      <c r="F40" s="132"/>
      <c r="G40" s="132"/>
      <c r="H40" s="132"/>
      <c r="I40" s="137">
        <v>1600</v>
      </c>
      <c r="J40" s="137"/>
      <c r="K40" s="137"/>
      <c r="L40" s="137"/>
      <c r="M40" s="137"/>
      <c r="N40" s="137">
        <v>1600</v>
      </c>
      <c r="O40" s="137"/>
      <c r="P40" s="137"/>
      <c r="Q40" s="137"/>
      <c r="R40" s="137"/>
      <c r="S40" s="137"/>
      <c r="T40" s="137"/>
      <c r="U40" s="137"/>
      <c r="V40" s="137"/>
      <c r="W40" s="137"/>
    </row>
    <row r="41" s="128" customFormat="1" ht="18.75" customHeight="1" spans="1:23">
      <c r="A41" s="131" t="s">
        <v>276</v>
      </c>
      <c r="B41" s="131" t="s">
        <v>307</v>
      </c>
      <c r="C41" s="131" t="s">
        <v>306</v>
      </c>
      <c r="D41" s="131" t="s">
        <v>71</v>
      </c>
      <c r="E41" s="131" t="s">
        <v>90</v>
      </c>
      <c r="F41" s="131" t="s">
        <v>91</v>
      </c>
      <c r="G41" s="131" t="s">
        <v>250</v>
      </c>
      <c r="H41" s="131" t="s">
        <v>251</v>
      </c>
      <c r="I41" s="137">
        <v>1600</v>
      </c>
      <c r="J41" s="137"/>
      <c r="K41" s="137"/>
      <c r="L41" s="137"/>
      <c r="M41" s="137"/>
      <c r="N41" s="137">
        <v>1600</v>
      </c>
      <c r="O41" s="137"/>
      <c r="P41" s="137"/>
      <c r="Q41" s="137"/>
      <c r="R41" s="137"/>
      <c r="S41" s="137"/>
      <c r="T41" s="137"/>
      <c r="U41" s="137"/>
      <c r="V41" s="137"/>
      <c r="W41" s="137"/>
    </row>
    <row r="42" s="128" customFormat="1" ht="18.75" customHeight="1" spans="1:23">
      <c r="A42" s="132"/>
      <c r="B42" s="132"/>
      <c r="C42" s="133" t="s">
        <v>308</v>
      </c>
      <c r="D42" s="132"/>
      <c r="E42" s="132"/>
      <c r="F42" s="132"/>
      <c r="G42" s="132"/>
      <c r="H42" s="132"/>
      <c r="I42" s="137">
        <v>50000</v>
      </c>
      <c r="J42" s="137"/>
      <c r="K42" s="137"/>
      <c r="L42" s="137"/>
      <c r="M42" s="137"/>
      <c r="N42" s="137"/>
      <c r="O42" s="137">
        <v>50000</v>
      </c>
      <c r="P42" s="137"/>
      <c r="Q42" s="137"/>
      <c r="R42" s="137"/>
      <c r="S42" s="137"/>
      <c r="T42" s="137"/>
      <c r="U42" s="137"/>
      <c r="V42" s="137"/>
      <c r="W42" s="137"/>
    </row>
    <row r="43" s="128" customFormat="1" ht="18.75" customHeight="1" spans="1:23">
      <c r="A43" s="131" t="s">
        <v>273</v>
      </c>
      <c r="B43" s="131" t="s">
        <v>309</v>
      </c>
      <c r="C43" s="131" t="s">
        <v>308</v>
      </c>
      <c r="D43" s="131" t="s">
        <v>71</v>
      </c>
      <c r="E43" s="131" t="s">
        <v>132</v>
      </c>
      <c r="F43" s="131" t="s">
        <v>133</v>
      </c>
      <c r="G43" s="131" t="s">
        <v>310</v>
      </c>
      <c r="H43" s="131" t="s">
        <v>311</v>
      </c>
      <c r="I43" s="137">
        <v>50000</v>
      </c>
      <c r="J43" s="137"/>
      <c r="K43" s="137"/>
      <c r="L43" s="137"/>
      <c r="M43" s="137"/>
      <c r="N43" s="137"/>
      <c r="O43" s="137">
        <v>50000</v>
      </c>
      <c r="P43" s="137"/>
      <c r="Q43" s="137"/>
      <c r="R43" s="137"/>
      <c r="S43" s="137"/>
      <c r="T43" s="137"/>
      <c r="U43" s="137"/>
      <c r="V43" s="137"/>
      <c r="W43" s="137"/>
    </row>
    <row r="44" s="128" customFormat="1" ht="18.75" customHeight="1" spans="1:23">
      <c r="A44" s="132"/>
      <c r="B44" s="132"/>
      <c r="C44" s="133" t="s">
        <v>312</v>
      </c>
      <c r="D44" s="132"/>
      <c r="E44" s="132"/>
      <c r="F44" s="132"/>
      <c r="G44" s="132"/>
      <c r="H44" s="132"/>
      <c r="I44" s="139">
        <v>783239</v>
      </c>
      <c r="J44" s="137">
        <v>783239</v>
      </c>
      <c r="K44" s="137">
        <v>783239</v>
      </c>
      <c r="L44" s="137"/>
      <c r="M44" s="137"/>
      <c r="N44" s="137"/>
      <c r="O44" s="137"/>
      <c r="P44" s="137"/>
      <c r="Q44" s="137"/>
      <c r="R44" s="137"/>
      <c r="S44" s="137"/>
      <c r="T44" s="137"/>
      <c r="U44" s="137"/>
      <c r="V44" s="137"/>
      <c r="W44" s="137"/>
    </row>
    <row r="45" s="128" customFormat="1" ht="18.75" customHeight="1" spans="1:23">
      <c r="A45" s="131" t="s">
        <v>276</v>
      </c>
      <c r="B45" s="131" t="s">
        <v>313</v>
      </c>
      <c r="C45" s="131" t="s">
        <v>312</v>
      </c>
      <c r="D45" s="131" t="s">
        <v>71</v>
      </c>
      <c r="E45" s="131" t="s">
        <v>92</v>
      </c>
      <c r="F45" s="131" t="s">
        <v>93</v>
      </c>
      <c r="G45" s="131" t="s">
        <v>314</v>
      </c>
      <c r="H45" s="131" t="s">
        <v>315</v>
      </c>
      <c r="I45" s="139">
        <v>783239</v>
      </c>
      <c r="J45" s="137">
        <v>783239</v>
      </c>
      <c r="K45" s="137">
        <v>783239</v>
      </c>
      <c r="L45" s="137"/>
      <c r="M45" s="137"/>
      <c r="N45" s="137"/>
      <c r="O45" s="137"/>
      <c r="P45" s="137"/>
      <c r="Q45" s="137"/>
      <c r="R45" s="137"/>
      <c r="S45" s="137"/>
      <c r="T45" s="137"/>
      <c r="U45" s="137"/>
      <c r="V45" s="137"/>
      <c r="W45" s="137"/>
    </row>
    <row r="46" s="128" customFormat="1" ht="18.75" customHeight="1" spans="1:23">
      <c r="A46" s="132"/>
      <c r="B46" s="132"/>
      <c r="C46" s="133" t="s">
        <v>316</v>
      </c>
      <c r="D46" s="132"/>
      <c r="E46" s="132"/>
      <c r="F46" s="132"/>
      <c r="G46" s="132"/>
      <c r="H46" s="132"/>
      <c r="I46" s="140">
        <v>972</v>
      </c>
      <c r="J46" s="137">
        <v>972</v>
      </c>
      <c r="K46" s="137">
        <v>972</v>
      </c>
      <c r="L46" s="137"/>
      <c r="M46" s="137"/>
      <c r="N46" s="137"/>
      <c r="O46" s="137"/>
      <c r="P46" s="137"/>
      <c r="Q46" s="137"/>
      <c r="R46" s="137"/>
      <c r="S46" s="137"/>
      <c r="T46" s="137"/>
      <c r="U46" s="137"/>
      <c r="V46" s="137"/>
      <c r="W46" s="137"/>
    </row>
    <row r="47" s="128" customFormat="1" ht="18.75" customHeight="1" spans="1:23">
      <c r="A47" s="131" t="s">
        <v>276</v>
      </c>
      <c r="B47" s="131" t="s">
        <v>317</v>
      </c>
      <c r="C47" s="131" t="s">
        <v>316</v>
      </c>
      <c r="D47" s="131" t="s">
        <v>71</v>
      </c>
      <c r="E47" s="131" t="s">
        <v>90</v>
      </c>
      <c r="F47" s="131" t="s">
        <v>91</v>
      </c>
      <c r="G47" s="131" t="s">
        <v>246</v>
      </c>
      <c r="H47" s="131" t="s">
        <v>247</v>
      </c>
      <c r="I47" s="137">
        <v>486</v>
      </c>
      <c r="J47" s="137">
        <v>486</v>
      </c>
      <c r="K47" s="137">
        <v>486</v>
      </c>
      <c r="L47" s="137"/>
      <c r="M47" s="137"/>
      <c r="N47" s="137"/>
      <c r="O47" s="137"/>
      <c r="P47" s="137"/>
      <c r="Q47" s="137"/>
      <c r="R47" s="137"/>
      <c r="S47" s="137"/>
      <c r="T47" s="137"/>
      <c r="U47" s="137"/>
      <c r="V47" s="137"/>
      <c r="W47" s="137"/>
    </row>
    <row r="48" s="128" customFormat="1" ht="18.75" customHeight="1" spans="1:23">
      <c r="A48" s="131" t="s">
        <v>276</v>
      </c>
      <c r="B48" s="131" t="s">
        <v>317</v>
      </c>
      <c r="C48" s="131" t="s">
        <v>316</v>
      </c>
      <c r="D48" s="131" t="s">
        <v>71</v>
      </c>
      <c r="E48" s="131" t="s">
        <v>92</v>
      </c>
      <c r="F48" s="131" t="s">
        <v>93</v>
      </c>
      <c r="G48" s="131" t="s">
        <v>246</v>
      </c>
      <c r="H48" s="131" t="s">
        <v>247</v>
      </c>
      <c r="I48" s="137">
        <v>486</v>
      </c>
      <c r="J48" s="137">
        <v>486</v>
      </c>
      <c r="K48" s="137">
        <v>486</v>
      </c>
      <c r="L48" s="137"/>
      <c r="M48" s="137"/>
      <c r="N48" s="137"/>
      <c r="O48" s="137"/>
      <c r="P48" s="137"/>
      <c r="Q48" s="137"/>
      <c r="R48" s="137"/>
      <c r="S48" s="137"/>
      <c r="T48" s="137"/>
      <c r="U48" s="137"/>
      <c r="V48" s="137"/>
      <c r="W48" s="137"/>
    </row>
    <row r="49" s="128" customFormat="1" ht="18.75" customHeight="1" spans="1:23">
      <c r="A49" s="132"/>
      <c r="B49" s="132"/>
      <c r="C49" s="133" t="s">
        <v>318</v>
      </c>
      <c r="D49" s="132"/>
      <c r="E49" s="132"/>
      <c r="F49" s="132"/>
      <c r="G49" s="132"/>
      <c r="H49" s="132"/>
      <c r="I49" s="137">
        <v>1750</v>
      </c>
      <c r="J49" s="137"/>
      <c r="K49" s="137"/>
      <c r="L49" s="137"/>
      <c r="M49" s="137"/>
      <c r="N49" s="137">
        <v>1750</v>
      </c>
      <c r="O49" s="137"/>
      <c r="P49" s="137"/>
      <c r="Q49" s="137"/>
      <c r="R49" s="137"/>
      <c r="S49" s="137"/>
      <c r="T49" s="137"/>
      <c r="U49" s="137"/>
      <c r="V49" s="137"/>
      <c r="W49" s="137"/>
    </row>
    <row r="50" s="128" customFormat="1" ht="18.75" customHeight="1" spans="1:23">
      <c r="A50" s="131" t="s">
        <v>276</v>
      </c>
      <c r="B50" s="131" t="s">
        <v>293</v>
      </c>
      <c r="C50" s="131" t="s">
        <v>318</v>
      </c>
      <c r="D50" s="131" t="s">
        <v>71</v>
      </c>
      <c r="E50" s="131" t="s">
        <v>90</v>
      </c>
      <c r="F50" s="131" t="s">
        <v>91</v>
      </c>
      <c r="G50" s="131" t="s">
        <v>282</v>
      </c>
      <c r="H50" s="131" t="s">
        <v>283</v>
      </c>
      <c r="I50" s="137">
        <v>1750</v>
      </c>
      <c r="J50" s="137"/>
      <c r="K50" s="137"/>
      <c r="L50" s="137"/>
      <c r="M50" s="137"/>
      <c r="N50" s="137">
        <v>1750</v>
      </c>
      <c r="O50" s="137"/>
      <c r="P50" s="137"/>
      <c r="Q50" s="137"/>
      <c r="R50" s="137"/>
      <c r="S50" s="137"/>
      <c r="T50" s="137"/>
      <c r="U50" s="137"/>
      <c r="V50" s="137"/>
      <c r="W50" s="137"/>
    </row>
    <row r="51" s="128" customFormat="1" ht="18.75" customHeight="1" spans="1:23">
      <c r="A51" s="132"/>
      <c r="B51" s="132"/>
      <c r="C51" s="133" t="s">
        <v>319</v>
      </c>
      <c r="D51" s="132"/>
      <c r="E51" s="132"/>
      <c r="F51" s="132"/>
      <c r="G51" s="132"/>
      <c r="H51" s="132"/>
      <c r="I51" s="137">
        <v>3060</v>
      </c>
      <c r="J51" s="137"/>
      <c r="K51" s="137"/>
      <c r="L51" s="137"/>
      <c r="M51" s="137"/>
      <c r="N51" s="137">
        <v>3060</v>
      </c>
      <c r="O51" s="137"/>
      <c r="P51" s="137"/>
      <c r="Q51" s="137"/>
      <c r="R51" s="137"/>
      <c r="S51" s="137"/>
      <c r="T51" s="137"/>
      <c r="U51" s="137"/>
      <c r="V51" s="137"/>
      <c r="W51" s="137"/>
    </row>
    <row r="52" s="128" customFormat="1" ht="18.75" customHeight="1" spans="1:23">
      <c r="A52" s="131" t="s">
        <v>276</v>
      </c>
      <c r="B52" s="131" t="s">
        <v>295</v>
      </c>
      <c r="C52" s="131" t="s">
        <v>319</v>
      </c>
      <c r="D52" s="131" t="s">
        <v>71</v>
      </c>
      <c r="E52" s="131" t="s">
        <v>96</v>
      </c>
      <c r="F52" s="131" t="s">
        <v>97</v>
      </c>
      <c r="G52" s="131" t="s">
        <v>250</v>
      </c>
      <c r="H52" s="131" t="s">
        <v>251</v>
      </c>
      <c r="I52" s="137">
        <v>3060</v>
      </c>
      <c r="J52" s="137"/>
      <c r="K52" s="137"/>
      <c r="L52" s="137"/>
      <c r="M52" s="137"/>
      <c r="N52" s="137">
        <v>3060</v>
      </c>
      <c r="O52" s="137"/>
      <c r="P52" s="137"/>
      <c r="Q52" s="137"/>
      <c r="R52" s="137"/>
      <c r="S52" s="137"/>
      <c r="T52" s="137"/>
      <c r="U52" s="137"/>
      <c r="V52" s="137"/>
      <c r="W52" s="137"/>
    </row>
    <row r="53" s="128" customFormat="1" ht="18.75" customHeight="1" spans="1:23">
      <c r="A53" s="132"/>
      <c r="B53" s="132"/>
      <c r="C53" s="133" t="s">
        <v>320</v>
      </c>
      <c r="D53" s="132"/>
      <c r="E53" s="132"/>
      <c r="F53" s="132"/>
      <c r="G53" s="132"/>
      <c r="H53" s="132"/>
      <c r="I53" s="137">
        <v>37179</v>
      </c>
      <c r="J53" s="137"/>
      <c r="K53" s="137"/>
      <c r="L53" s="137"/>
      <c r="M53" s="137"/>
      <c r="N53" s="137">
        <v>37179</v>
      </c>
      <c r="O53" s="137"/>
      <c r="P53" s="137"/>
      <c r="Q53" s="137"/>
      <c r="R53" s="137"/>
      <c r="S53" s="137"/>
      <c r="T53" s="137"/>
      <c r="U53" s="137"/>
      <c r="V53" s="137"/>
      <c r="W53" s="137"/>
    </row>
    <row r="54" s="128" customFormat="1" ht="18.75" customHeight="1" spans="1:23">
      <c r="A54" s="131" t="s">
        <v>276</v>
      </c>
      <c r="B54" s="131" t="s">
        <v>297</v>
      </c>
      <c r="C54" s="131" t="s">
        <v>320</v>
      </c>
      <c r="D54" s="131" t="s">
        <v>71</v>
      </c>
      <c r="E54" s="131" t="s">
        <v>90</v>
      </c>
      <c r="F54" s="131" t="s">
        <v>91</v>
      </c>
      <c r="G54" s="131" t="s">
        <v>250</v>
      </c>
      <c r="H54" s="131" t="s">
        <v>251</v>
      </c>
      <c r="I54" s="137">
        <v>37179</v>
      </c>
      <c r="J54" s="137"/>
      <c r="K54" s="137"/>
      <c r="L54" s="137"/>
      <c r="M54" s="137"/>
      <c r="N54" s="137">
        <v>37179</v>
      </c>
      <c r="O54" s="137"/>
      <c r="P54" s="137"/>
      <c r="Q54" s="137"/>
      <c r="R54" s="137"/>
      <c r="S54" s="137"/>
      <c r="T54" s="137"/>
      <c r="U54" s="137"/>
      <c r="V54" s="137"/>
      <c r="W54" s="137"/>
    </row>
    <row r="55" s="128" customFormat="1" ht="18.75" customHeight="1" spans="1:23">
      <c r="A55" s="132"/>
      <c r="B55" s="132"/>
      <c r="C55" s="133" t="s">
        <v>321</v>
      </c>
      <c r="D55" s="132"/>
      <c r="E55" s="132"/>
      <c r="F55" s="132"/>
      <c r="G55" s="132"/>
      <c r="H55" s="132"/>
      <c r="I55" s="137">
        <v>329.5</v>
      </c>
      <c r="J55" s="137"/>
      <c r="K55" s="137"/>
      <c r="L55" s="137"/>
      <c r="M55" s="137"/>
      <c r="N55" s="137">
        <v>329.5</v>
      </c>
      <c r="O55" s="137"/>
      <c r="P55" s="137"/>
      <c r="Q55" s="137"/>
      <c r="R55" s="137"/>
      <c r="S55" s="137"/>
      <c r="T55" s="137"/>
      <c r="U55" s="137"/>
      <c r="V55" s="137"/>
      <c r="W55" s="137"/>
    </row>
    <row r="56" s="128" customFormat="1" ht="18.75" customHeight="1" spans="1:23">
      <c r="A56" s="131" t="s">
        <v>276</v>
      </c>
      <c r="B56" s="131" t="s">
        <v>299</v>
      </c>
      <c r="C56" s="131" t="s">
        <v>321</v>
      </c>
      <c r="D56" s="131" t="s">
        <v>71</v>
      </c>
      <c r="E56" s="131" t="s">
        <v>90</v>
      </c>
      <c r="F56" s="131" t="s">
        <v>91</v>
      </c>
      <c r="G56" s="131" t="s">
        <v>282</v>
      </c>
      <c r="H56" s="131" t="s">
        <v>283</v>
      </c>
      <c r="I56" s="137">
        <v>329.5</v>
      </c>
      <c r="J56" s="137"/>
      <c r="K56" s="137"/>
      <c r="L56" s="137"/>
      <c r="M56" s="137"/>
      <c r="N56" s="137">
        <v>329.5</v>
      </c>
      <c r="O56" s="137"/>
      <c r="P56" s="137"/>
      <c r="Q56" s="137"/>
      <c r="R56" s="137"/>
      <c r="S56" s="137"/>
      <c r="T56" s="137"/>
      <c r="U56" s="137"/>
      <c r="V56" s="137"/>
      <c r="W56" s="137"/>
    </row>
    <row r="57" s="128" customFormat="1" ht="18.75" customHeight="1" spans="1:23">
      <c r="A57" s="132"/>
      <c r="B57" s="132"/>
      <c r="C57" s="133" t="s">
        <v>322</v>
      </c>
      <c r="D57" s="132"/>
      <c r="E57" s="132"/>
      <c r="F57" s="132"/>
      <c r="G57" s="132"/>
      <c r="H57" s="132"/>
      <c r="I57" s="137">
        <v>2500</v>
      </c>
      <c r="J57" s="137"/>
      <c r="K57" s="137"/>
      <c r="L57" s="137"/>
      <c r="M57" s="137"/>
      <c r="N57" s="137">
        <v>2500</v>
      </c>
      <c r="O57" s="137"/>
      <c r="P57" s="137"/>
      <c r="Q57" s="137"/>
      <c r="R57" s="137"/>
      <c r="S57" s="137"/>
      <c r="T57" s="137"/>
      <c r="U57" s="137"/>
      <c r="V57" s="137"/>
      <c r="W57" s="137"/>
    </row>
    <row r="58" s="128" customFormat="1" ht="18.75" customHeight="1" spans="1:23">
      <c r="A58" s="131" t="s">
        <v>276</v>
      </c>
      <c r="B58" s="131" t="s">
        <v>301</v>
      </c>
      <c r="C58" s="131" t="s">
        <v>322</v>
      </c>
      <c r="D58" s="131" t="s">
        <v>71</v>
      </c>
      <c r="E58" s="131" t="s">
        <v>90</v>
      </c>
      <c r="F58" s="131" t="s">
        <v>91</v>
      </c>
      <c r="G58" s="131" t="s">
        <v>282</v>
      </c>
      <c r="H58" s="131" t="s">
        <v>283</v>
      </c>
      <c r="I58" s="137">
        <v>2500</v>
      </c>
      <c r="J58" s="137"/>
      <c r="K58" s="137"/>
      <c r="L58" s="137"/>
      <c r="M58" s="137"/>
      <c r="N58" s="137">
        <v>2500</v>
      </c>
      <c r="O58" s="137"/>
      <c r="P58" s="137"/>
      <c r="Q58" s="137"/>
      <c r="R58" s="137"/>
      <c r="S58" s="137"/>
      <c r="T58" s="137"/>
      <c r="U58" s="137"/>
      <c r="V58" s="137"/>
      <c r="W58" s="137"/>
    </row>
    <row r="59" s="128" customFormat="1" ht="18.75" customHeight="1" spans="1:23">
      <c r="A59" s="132"/>
      <c r="B59" s="132"/>
      <c r="C59" s="133" t="s">
        <v>323</v>
      </c>
      <c r="D59" s="132"/>
      <c r="E59" s="132"/>
      <c r="F59" s="132"/>
      <c r="G59" s="132"/>
      <c r="H59" s="132"/>
      <c r="I59" s="137">
        <v>10747</v>
      </c>
      <c r="J59" s="137"/>
      <c r="K59" s="137"/>
      <c r="L59" s="137"/>
      <c r="M59" s="137"/>
      <c r="N59" s="137">
        <v>10747</v>
      </c>
      <c r="O59" s="137"/>
      <c r="P59" s="137"/>
      <c r="Q59" s="137"/>
      <c r="R59" s="137"/>
      <c r="S59" s="137"/>
      <c r="T59" s="137"/>
      <c r="U59" s="137"/>
      <c r="V59" s="137"/>
      <c r="W59" s="137"/>
    </row>
    <row r="60" s="128" customFormat="1" ht="18.75" customHeight="1" spans="1:23">
      <c r="A60" s="131" t="s">
        <v>276</v>
      </c>
      <c r="B60" s="131" t="s">
        <v>303</v>
      </c>
      <c r="C60" s="131" t="s">
        <v>323</v>
      </c>
      <c r="D60" s="131" t="s">
        <v>71</v>
      </c>
      <c r="E60" s="131" t="s">
        <v>90</v>
      </c>
      <c r="F60" s="131" t="s">
        <v>91</v>
      </c>
      <c r="G60" s="131" t="s">
        <v>282</v>
      </c>
      <c r="H60" s="131" t="s">
        <v>283</v>
      </c>
      <c r="I60" s="137">
        <v>10747</v>
      </c>
      <c r="J60" s="137"/>
      <c r="K60" s="137"/>
      <c r="L60" s="137"/>
      <c r="M60" s="137"/>
      <c r="N60" s="137">
        <v>10747</v>
      </c>
      <c r="O60" s="137"/>
      <c r="P60" s="137"/>
      <c r="Q60" s="137"/>
      <c r="R60" s="137"/>
      <c r="S60" s="137"/>
      <c r="T60" s="137"/>
      <c r="U60" s="137"/>
      <c r="V60" s="137"/>
      <c r="W60" s="137"/>
    </row>
    <row r="61" s="128" customFormat="1" ht="18.75" customHeight="1" spans="1:23">
      <c r="A61" s="132"/>
      <c r="B61" s="132"/>
      <c r="C61" s="133" t="s">
        <v>324</v>
      </c>
      <c r="D61" s="132"/>
      <c r="E61" s="132"/>
      <c r="F61" s="132"/>
      <c r="G61" s="132"/>
      <c r="H61" s="132"/>
      <c r="I61" s="137">
        <v>14000</v>
      </c>
      <c r="J61" s="137">
        <v>14000</v>
      </c>
      <c r="K61" s="137">
        <v>14000</v>
      </c>
      <c r="L61" s="137"/>
      <c r="M61" s="137"/>
      <c r="N61" s="137"/>
      <c r="O61" s="137"/>
      <c r="P61" s="137"/>
      <c r="Q61" s="137"/>
      <c r="R61" s="137"/>
      <c r="S61" s="137"/>
      <c r="T61" s="137"/>
      <c r="U61" s="137"/>
      <c r="V61" s="137"/>
      <c r="W61" s="137"/>
    </row>
    <row r="62" s="128" customFormat="1" ht="18.75" customHeight="1" spans="1:23">
      <c r="A62" s="131" t="s">
        <v>273</v>
      </c>
      <c r="B62" s="131" t="s">
        <v>325</v>
      </c>
      <c r="C62" s="131" t="s">
        <v>324</v>
      </c>
      <c r="D62" s="131" t="s">
        <v>71</v>
      </c>
      <c r="E62" s="131" t="s">
        <v>88</v>
      </c>
      <c r="F62" s="131" t="s">
        <v>89</v>
      </c>
      <c r="G62" s="131" t="s">
        <v>246</v>
      </c>
      <c r="H62" s="131" t="s">
        <v>247</v>
      </c>
      <c r="I62" s="137">
        <v>14000</v>
      </c>
      <c r="J62" s="137">
        <v>14000</v>
      </c>
      <c r="K62" s="137">
        <v>14000</v>
      </c>
      <c r="L62" s="137"/>
      <c r="M62" s="137"/>
      <c r="N62" s="137"/>
      <c r="O62" s="137"/>
      <c r="P62" s="137"/>
      <c r="Q62" s="137"/>
      <c r="R62" s="137"/>
      <c r="S62" s="137"/>
      <c r="T62" s="137"/>
      <c r="U62" s="137"/>
      <c r="V62" s="137"/>
      <c r="W62" s="137"/>
    </row>
    <row r="63" s="128" customFormat="1" ht="18.75" customHeight="1" spans="1:23">
      <c r="A63" s="132"/>
      <c r="B63" s="132"/>
      <c r="C63" s="133" t="s">
        <v>326</v>
      </c>
      <c r="D63" s="132"/>
      <c r="E63" s="132"/>
      <c r="F63" s="132"/>
      <c r="G63" s="132"/>
      <c r="H63" s="132"/>
      <c r="I63" s="137">
        <v>13500</v>
      </c>
      <c r="J63" s="137">
        <v>13500</v>
      </c>
      <c r="K63" s="137">
        <v>13500</v>
      </c>
      <c r="L63" s="137"/>
      <c r="M63" s="137"/>
      <c r="N63" s="137"/>
      <c r="O63" s="137"/>
      <c r="P63" s="137"/>
      <c r="Q63" s="137"/>
      <c r="R63" s="137"/>
      <c r="S63" s="137"/>
      <c r="T63" s="137"/>
      <c r="U63" s="137"/>
      <c r="V63" s="137"/>
      <c r="W63" s="137"/>
    </row>
    <row r="64" s="128" customFormat="1" ht="18.75" customHeight="1" spans="1:23">
      <c r="A64" s="131" t="s">
        <v>273</v>
      </c>
      <c r="B64" s="131" t="s">
        <v>327</v>
      </c>
      <c r="C64" s="131" t="s">
        <v>326</v>
      </c>
      <c r="D64" s="131" t="s">
        <v>71</v>
      </c>
      <c r="E64" s="131" t="s">
        <v>88</v>
      </c>
      <c r="F64" s="131" t="s">
        <v>89</v>
      </c>
      <c r="G64" s="131" t="s">
        <v>282</v>
      </c>
      <c r="H64" s="131" t="s">
        <v>283</v>
      </c>
      <c r="I64" s="137">
        <v>13500</v>
      </c>
      <c r="J64" s="137">
        <v>13500</v>
      </c>
      <c r="K64" s="137">
        <v>13500</v>
      </c>
      <c r="L64" s="137"/>
      <c r="M64" s="137"/>
      <c r="N64" s="137"/>
      <c r="O64" s="137"/>
      <c r="P64" s="137"/>
      <c r="Q64" s="137"/>
      <c r="R64" s="137"/>
      <c r="S64" s="137"/>
      <c r="T64" s="137"/>
      <c r="U64" s="137"/>
      <c r="V64" s="137"/>
      <c r="W64" s="137"/>
    </row>
    <row r="65" s="128" customFormat="1" ht="18.75" customHeight="1" spans="1:23">
      <c r="A65" s="132"/>
      <c r="B65" s="132"/>
      <c r="C65" s="133" t="s">
        <v>328</v>
      </c>
      <c r="D65" s="132"/>
      <c r="E65" s="132"/>
      <c r="F65" s="132"/>
      <c r="G65" s="132"/>
      <c r="H65" s="132"/>
      <c r="I65" s="137">
        <v>121.5</v>
      </c>
      <c r="J65" s="137">
        <v>121.5</v>
      </c>
      <c r="K65" s="137">
        <v>121.5</v>
      </c>
      <c r="L65" s="137"/>
      <c r="M65" s="137"/>
      <c r="N65" s="137"/>
      <c r="O65" s="137"/>
      <c r="P65" s="137"/>
      <c r="Q65" s="137"/>
      <c r="R65" s="137"/>
      <c r="S65" s="137"/>
      <c r="T65" s="137"/>
      <c r="U65" s="137"/>
      <c r="V65" s="137"/>
      <c r="W65" s="137"/>
    </row>
    <row r="66" s="128" customFormat="1" ht="18.75" customHeight="1" spans="1:23">
      <c r="A66" s="131" t="s">
        <v>276</v>
      </c>
      <c r="B66" s="131" t="s">
        <v>329</v>
      </c>
      <c r="C66" s="131" t="s">
        <v>328</v>
      </c>
      <c r="D66" s="131" t="s">
        <v>71</v>
      </c>
      <c r="E66" s="131" t="s">
        <v>88</v>
      </c>
      <c r="F66" s="131" t="s">
        <v>89</v>
      </c>
      <c r="G66" s="131" t="s">
        <v>282</v>
      </c>
      <c r="H66" s="131" t="s">
        <v>283</v>
      </c>
      <c r="I66" s="137">
        <v>121.5</v>
      </c>
      <c r="J66" s="137">
        <v>121.5</v>
      </c>
      <c r="K66" s="137">
        <v>121.5</v>
      </c>
      <c r="L66" s="137"/>
      <c r="M66" s="137"/>
      <c r="N66" s="137"/>
      <c r="O66" s="137"/>
      <c r="P66" s="137"/>
      <c r="Q66" s="137"/>
      <c r="R66" s="137"/>
      <c r="S66" s="137"/>
      <c r="T66" s="137"/>
      <c r="U66" s="137"/>
      <c r="V66" s="137"/>
      <c r="W66" s="137"/>
    </row>
    <row r="67" s="128" customFormat="1" ht="18.75" customHeight="1" spans="1:23">
      <c r="A67" s="132"/>
      <c r="B67" s="132"/>
      <c r="C67" s="133" t="s">
        <v>330</v>
      </c>
      <c r="D67" s="132"/>
      <c r="E67" s="132"/>
      <c r="F67" s="132"/>
      <c r="G67" s="132"/>
      <c r="H67" s="132"/>
      <c r="I67" s="137">
        <v>10348.62</v>
      </c>
      <c r="J67" s="137"/>
      <c r="K67" s="137"/>
      <c r="L67" s="137"/>
      <c r="M67" s="137"/>
      <c r="N67" s="137">
        <v>10348.62</v>
      </c>
      <c r="O67" s="137"/>
      <c r="P67" s="137"/>
      <c r="Q67" s="137"/>
      <c r="R67" s="137"/>
      <c r="S67" s="137"/>
      <c r="T67" s="137"/>
      <c r="U67" s="137"/>
      <c r="V67" s="137"/>
      <c r="W67" s="137"/>
    </row>
    <row r="68" s="128" customFormat="1" ht="18.75" customHeight="1" spans="1:23">
      <c r="A68" s="131" t="s">
        <v>276</v>
      </c>
      <c r="B68" s="131" t="s">
        <v>331</v>
      </c>
      <c r="C68" s="131" t="s">
        <v>330</v>
      </c>
      <c r="D68" s="131" t="s">
        <v>71</v>
      </c>
      <c r="E68" s="131" t="s">
        <v>90</v>
      </c>
      <c r="F68" s="131" t="s">
        <v>91</v>
      </c>
      <c r="G68" s="131" t="s">
        <v>250</v>
      </c>
      <c r="H68" s="131" t="s">
        <v>251</v>
      </c>
      <c r="I68" s="137">
        <v>3737.31</v>
      </c>
      <c r="J68" s="137"/>
      <c r="K68" s="137"/>
      <c r="L68" s="137"/>
      <c r="M68" s="137"/>
      <c r="N68" s="137">
        <v>3737.31</v>
      </c>
      <c r="O68" s="137"/>
      <c r="P68" s="137"/>
      <c r="Q68" s="137"/>
      <c r="R68" s="137"/>
      <c r="S68" s="137"/>
      <c r="T68" s="137"/>
      <c r="U68" s="137"/>
      <c r="V68" s="137"/>
      <c r="W68" s="137"/>
    </row>
    <row r="69" s="128" customFormat="1" ht="18.75" customHeight="1" spans="1:23">
      <c r="A69" s="131" t="s">
        <v>276</v>
      </c>
      <c r="B69" s="131" t="s">
        <v>331</v>
      </c>
      <c r="C69" s="131" t="s">
        <v>330</v>
      </c>
      <c r="D69" s="131" t="s">
        <v>71</v>
      </c>
      <c r="E69" s="131" t="s">
        <v>92</v>
      </c>
      <c r="F69" s="131" t="s">
        <v>93</v>
      </c>
      <c r="G69" s="131" t="s">
        <v>250</v>
      </c>
      <c r="H69" s="131" t="s">
        <v>251</v>
      </c>
      <c r="I69" s="137">
        <v>6611.31</v>
      </c>
      <c r="J69" s="137"/>
      <c r="K69" s="137"/>
      <c r="L69" s="137"/>
      <c r="M69" s="137"/>
      <c r="N69" s="137">
        <v>6611.31</v>
      </c>
      <c r="O69" s="137"/>
      <c r="P69" s="137"/>
      <c r="Q69" s="137"/>
      <c r="R69" s="137"/>
      <c r="S69" s="137"/>
      <c r="T69" s="137"/>
      <c r="U69" s="137"/>
      <c r="V69" s="137"/>
      <c r="W69" s="137"/>
    </row>
    <row r="70" ht="18.75" customHeight="1" spans="1:23">
      <c r="A70" s="24"/>
      <c r="B70" s="24"/>
      <c r="C70" s="20" t="s">
        <v>332</v>
      </c>
      <c r="D70" s="24"/>
      <c r="E70" s="24"/>
      <c r="F70" s="24"/>
      <c r="G70" s="24"/>
      <c r="H70" s="24"/>
      <c r="I70" s="23">
        <v>76191.55</v>
      </c>
      <c r="J70" s="23">
        <v>76191.55</v>
      </c>
      <c r="K70" s="23">
        <v>76191.55</v>
      </c>
      <c r="L70" s="23"/>
      <c r="M70" s="23"/>
      <c r="N70" s="23"/>
      <c r="O70" s="23"/>
      <c r="P70" s="23"/>
      <c r="Q70" s="23"/>
      <c r="R70" s="23"/>
      <c r="S70" s="23"/>
      <c r="T70" s="23"/>
      <c r="U70" s="23"/>
      <c r="V70" s="23"/>
      <c r="W70" s="23"/>
    </row>
    <row r="71" ht="18.75" customHeight="1" spans="1:23">
      <c r="A71" s="30" t="s">
        <v>276</v>
      </c>
      <c r="B71" s="30" t="s">
        <v>333</v>
      </c>
      <c r="C71" s="30" t="s">
        <v>332</v>
      </c>
      <c r="D71" s="30" t="s">
        <v>71</v>
      </c>
      <c r="E71" s="30" t="s">
        <v>90</v>
      </c>
      <c r="F71" s="30" t="s">
        <v>91</v>
      </c>
      <c r="G71" s="30" t="s">
        <v>282</v>
      </c>
      <c r="H71" s="30" t="s">
        <v>283</v>
      </c>
      <c r="I71" s="23">
        <v>18141.55</v>
      </c>
      <c r="J71" s="23">
        <v>18141.55</v>
      </c>
      <c r="K71" s="23">
        <v>18141.55</v>
      </c>
      <c r="L71" s="23"/>
      <c r="M71" s="23"/>
      <c r="N71" s="23"/>
      <c r="O71" s="23"/>
      <c r="P71" s="23"/>
      <c r="Q71" s="23"/>
      <c r="R71" s="23"/>
      <c r="S71" s="23"/>
      <c r="T71" s="23"/>
      <c r="U71" s="23"/>
      <c r="V71" s="23"/>
      <c r="W71" s="23"/>
    </row>
    <row r="72" ht="18.75" customHeight="1" spans="1:23">
      <c r="A72" s="30" t="s">
        <v>276</v>
      </c>
      <c r="B72" s="30" t="s">
        <v>333</v>
      </c>
      <c r="C72" s="30" t="s">
        <v>332</v>
      </c>
      <c r="D72" s="30" t="s">
        <v>71</v>
      </c>
      <c r="E72" s="30" t="s">
        <v>92</v>
      </c>
      <c r="F72" s="30" t="s">
        <v>93</v>
      </c>
      <c r="G72" s="30" t="s">
        <v>282</v>
      </c>
      <c r="H72" s="30" t="s">
        <v>283</v>
      </c>
      <c r="I72" s="23">
        <v>58050</v>
      </c>
      <c r="J72" s="23">
        <v>58050</v>
      </c>
      <c r="K72" s="23">
        <v>58050</v>
      </c>
      <c r="L72" s="23"/>
      <c r="M72" s="23"/>
      <c r="N72" s="23"/>
      <c r="O72" s="23"/>
      <c r="P72" s="23"/>
      <c r="Q72" s="23"/>
      <c r="R72" s="23"/>
      <c r="S72" s="23"/>
      <c r="T72" s="23"/>
      <c r="U72" s="23"/>
      <c r="V72" s="23"/>
      <c r="W72" s="23"/>
    </row>
    <row r="73" ht="18.75" customHeight="1" spans="1:23">
      <c r="A73" s="142" t="s">
        <v>56</v>
      </c>
      <c r="B73" s="142"/>
      <c r="C73" s="142"/>
      <c r="D73" s="142"/>
      <c r="E73" s="142"/>
      <c r="F73" s="142"/>
      <c r="G73" s="142"/>
      <c r="H73" s="142"/>
      <c r="I73" s="23">
        <v>3370860.17</v>
      </c>
      <c r="J73" s="23">
        <v>948306.05</v>
      </c>
      <c r="K73" s="23">
        <v>948306.05</v>
      </c>
      <c r="L73" s="23"/>
      <c r="M73" s="23"/>
      <c r="N73" s="23">
        <v>318154.12</v>
      </c>
      <c r="O73" s="23">
        <v>50000</v>
      </c>
      <c r="P73" s="23"/>
      <c r="Q73" s="23"/>
      <c r="R73" s="23">
        <v>2054400</v>
      </c>
      <c r="S73" s="23"/>
      <c r="T73" s="23"/>
      <c r="U73" s="23"/>
      <c r="V73" s="23"/>
      <c r="W73" s="23">
        <v>2054400</v>
      </c>
    </row>
  </sheetData>
  <mergeCells count="28">
    <mergeCell ref="A2:W2"/>
    <mergeCell ref="A3:H3"/>
    <mergeCell ref="J4:M4"/>
    <mergeCell ref="N4:P4"/>
    <mergeCell ref="R4:W4"/>
    <mergeCell ref="A73:H7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84"/>
  <sheetViews>
    <sheetView showZeros="0" topLeftCell="A61" workbookViewId="0">
      <selection activeCell="A1" sqref="A1"/>
    </sheetView>
  </sheetViews>
  <sheetFormatPr defaultColWidth="9.13888888888889" defaultRowHeight="12" customHeight="1"/>
  <cols>
    <col min="1" max="1" width="54.0092592592593" customWidth="1"/>
    <col min="2" max="2" width="48" customWidth="1"/>
    <col min="3" max="5" width="18.2777777777778" customWidth="1"/>
    <col min="6" max="6" width="12" customWidth="1"/>
    <col min="7" max="7" width="17" customWidth="1"/>
    <col min="8" max="9" width="12" customWidth="1"/>
    <col min="10" max="10" width="27.5740740740741" customWidth="1"/>
  </cols>
  <sheetData>
    <row r="1" ht="15" customHeight="1" spans="10:10">
      <c r="J1" s="87" t="s">
        <v>334</v>
      </c>
    </row>
    <row r="2" ht="36.75" customHeight="1" spans="1:10">
      <c r="A2" s="4" t="str">
        <f>"2025"&amp;"年部门项目支出绩效目标表"</f>
        <v>2025年部门项目支出绩效目标表</v>
      </c>
      <c r="B2" s="5"/>
      <c r="C2" s="5"/>
      <c r="D2" s="5"/>
      <c r="E2" s="5"/>
      <c r="F2" s="69"/>
      <c r="G2" s="5"/>
      <c r="H2" s="69"/>
      <c r="I2" s="69"/>
      <c r="J2" s="5"/>
    </row>
    <row r="3" ht="18.75" customHeight="1" spans="1:8">
      <c r="A3" s="50" t="str">
        <f>"单位名称："&amp;"双江拉祜族佤族布朗族傣族自治县大文九年一贯制学校"</f>
        <v>单位名称：双江拉祜族佤族布朗族傣族自治县大文九年一贯制学校</v>
      </c>
      <c r="B3" s="51"/>
      <c r="C3" s="51"/>
      <c r="D3" s="51"/>
      <c r="E3" s="51"/>
      <c r="F3" s="52"/>
      <c r="G3" s="51"/>
      <c r="H3" s="52"/>
    </row>
    <row r="4" ht="18.75" customHeight="1" spans="1:10">
      <c r="A4" s="42" t="s">
        <v>335</v>
      </c>
      <c r="B4" s="42" t="s">
        <v>336</v>
      </c>
      <c r="C4" s="42" t="s">
        <v>337</v>
      </c>
      <c r="D4" s="42" t="s">
        <v>338</v>
      </c>
      <c r="E4" s="42" t="s">
        <v>339</v>
      </c>
      <c r="F4" s="53" t="s">
        <v>340</v>
      </c>
      <c r="G4" s="42" t="s">
        <v>341</v>
      </c>
      <c r="H4" s="53" t="s">
        <v>342</v>
      </c>
      <c r="I4" s="53" t="s">
        <v>343</v>
      </c>
      <c r="J4" s="42" t="s">
        <v>344</v>
      </c>
    </row>
    <row r="5" ht="18.75" customHeight="1" spans="1:10">
      <c r="A5" s="123">
        <v>1</v>
      </c>
      <c r="B5" s="123">
        <v>2</v>
      </c>
      <c r="C5" s="123">
        <v>3</v>
      </c>
      <c r="D5" s="123">
        <v>4</v>
      </c>
      <c r="E5" s="123">
        <v>5</v>
      </c>
      <c r="F5" s="123">
        <v>6</v>
      </c>
      <c r="G5" s="123">
        <v>7</v>
      </c>
      <c r="H5" s="123">
        <v>8</v>
      </c>
      <c r="I5" s="123">
        <v>9</v>
      </c>
      <c r="J5" s="123">
        <v>10</v>
      </c>
    </row>
    <row r="6" ht="18.75" customHeight="1" spans="1:10">
      <c r="A6" s="124" t="s">
        <v>71</v>
      </c>
      <c r="B6" s="45"/>
      <c r="C6" s="45"/>
      <c r="D6" s="45"/>
      <c r="E6" s="47"/>
      <c r="F6" s="125"/>
      <c r="G6" s="47"/>
      <c r="H6" s="125"/>
      <c r="I6" s="125"/>
      <c r="J6" s="47"/>
    </row>
    <row r="7" ht="18.75" customHeight="1" spans="1:10">
      <c r="A7" s="236" t="s">
        <v>324</v>
      </c>
      <c r="B7" s="127" t="s">
        <v>345</v>
      </c>
      <c r="C7" s="127" t="s">
        <v>346</v>
      </c>
      <c r="D7" s="127" t="s">
        <v>347</v>
      </c>
      <c r="E7" s="124" t="s">
        <v>348</v>
      </c>
      <c r="F7" s="127" t="s">
        <v>349</v>
      </c>
      <c r="G7" s="124" t="s">
        <v>350</v>
      </c>
      <c r="H7" s="127" t="s">
        <v>351</v>
      </c>
      <c r="I7" s="127" t="s">
        <v>352</v>
      </c>
      <c r="J7" s="124" t="s">
        <v>353</v>
      </c>
    </row>
    <row r="8" ht="18.75" customHeight="1" spans="1:10">
      <c r="A8" s="236" t="s">
        <v>324</v>
      </c>
      <c r="B8" s="127" t="s">
        <v>345</v>
      </c>
      <c r="C8" s="127" t="s">
        <v>346</v>
      </c>
      <c r="D8" s="127" t="s">
        <v>354</v>
      </c>
      <c r="E8" s="124" t="s">
        <v>355</v>
      </c>
      <c r="F8" s="127" t="s">
        <v>356</v>
      </c>
      <c r="G8" s="124" t="s">
        <v>350</v>
      </c>
      <c r="H8" s="127" t="s">
        <v>351</v>
      </c>
      <c r="I8" s="127" t="s">
        <v>352</v>
      </c>
      <c r="J8" s="124" t="s">
        <v>357</v>
      </c>
    </row>
    <row r="9" ht="18.75" customHeight="1" spans="1:10">
      <c r="A9" s="236" t="s">
        <v>324</v>
      </c>
      <c r="B9" s="127" t="s">
        <v>345</v>
      </c>
      <c r="C9" s="127" t="s">
        <v>346</v>
      </c>
      <c r="D9" s="127" t="s">
        <v>358</v>
      </c>
      <c r="E9" s="124" t="s">
        <v>359</v>
      </c>
      <c r="F9" s="127" t="s">
        <v>356</v>
      </c>
      <c r="G9" s="124" t="s">
        <v>350</v>
      </c>
      <c r="H9" s="127" t="s">
        <v>351</v>
      </c>
      <c r="I9" s="127" t="s">
        <v>352</v>
      </c>
      <c r="J9" s="124" t="s">
        <v>360</v>
      </c>
    </row>
    <row r="10" ht="18.75" customHeight="1" spans="1:10">
      <c r="A10" s="236" t="s">
        <v>324</v>
      </c>
      <c r="B10" s="127" t="s">
        <v>345</v>
      </c>
      <c r="C10" s="127" t="s">
        <v>361</v>
      </c>
      <c r="D10" s="127" t="s">
        <v>362</v>
      </c>
      <c r="E10" s="124" t="s">
        <v>363</v>
      </c>
      <c r="F10" s="127" t="s">
        <v>356</v>
      </c>
      <c r="G10" s="124" t="s">
        <v>364</v>
      </c>
      <c r="H10" s="127"/>
      <c r="I10" s="127" t="s">
        <v>365</v>
      </c>
      <c r="J10" s="124" t="s">
        <v>366</v>
      </c>
    </row>
    <row r="11" ht="18.75" customHeight="1" spans="1:10">
      <c r="A11" s="236" t="s">
        <v>324</v>
      </c>
      <c r="B11" s="127" t="s">
        <v>345</v>
      </c>
      <c r="C11" s="127" t="s">
        <v>367</v>
      </c>
      <c r="D11" s="127" t="s">
        <v>368</v>
      </c>
      <c r="E11" s="124" t="s">
        <v>369</v>
      </c>
      <c r="F11" s="127" t="s">
        <v>349</v>
      </c>
      <c r="G11" s="124" t="s">
        <v>370</v>
      </c>
      <c r="H11" s="127" t="s">
        <v>351</v>
      </c>
      <c r="I11" s="127" t="s">
        <v>352</v>
      </c>
      <c r="J11" s="124" t="s">
        <v>371</v>
      </c>
    </row>
    <row r="12" ht="18.75" customHeight="1" spans="1:10">
      <c r="A12" s="236" t="s">
        <v>290</v>
      </c>
      <c r="B12" s="127" t="s">
        <v>372</v>
      </c>
      <c r="C12" s="127" t="s">
        <v>346</v>
      </c>
      <c r="D12" s="127" t="s">
        <v>347</v>
      </c>
      <c r="E12" s="124" t="s">
        <v>373</v>
      </c>
      <c r="F12" s="127" t="s">
        <v>356</v>
      </c>
      <c r="G12" s="124" t="s">
        <v>374</v>
      </c>
      <c r="H12" s="127" t="s">
        <v>375</v>
      </c>
      <c r="I12" s="127" t="s">
        <v>352</v>
      </c>
      <c r="J12" s="124" t="s">
        <v>373</v>
      </c>
    </row>
    <row r="13" ht="18.75" customHeight="1" spans="1:10">
      <c r="A13" s="236" t="s">
        <v>290</v>
      </c>
      <c r="B13" s="127" t="s">
        <v>372</v>
      </c>
      <c r="C13" s="127" t="s">
        <v>346</v>
      </c>
      <c r="D13" s="127" t="s">
        <v>347</v>
      </c>
      <c r="E13" s="124" t="s">
        <v>376</v>
      </c>
      <c r="F13" s="127" t="s">
        <v>349</v>
      </c>
      <c r="G13" s="124" t="s">
        <v>179</v>
      </c>
      <c r="H13" s="127" t="s">
        <v>377</v>
      </c>
      <c r="I13" s="127" t="s">
        <v>352</v>
      </c>
      <c r="J13" s="124" t="s">
        <v>376</v>
      </c>
    </row>
    <row r="14" ht="18.75" customHeight="1" spans="1:10">
      <c r="A14" s="236" t="s">
        <v>290</v>
      </c>
      <c r="B14" s="127" t="s">
        <v>372</v>
      </c>
      <c r="C14" s="127" t="s">
        <v>346</v>
      </c>
      <c r="D14" s="127" t="s">
        <v>354</v>
      </c>
      <c r="E14" s="124" t="s">
        <v>378</v>
      </c>
      <c r="F14" s="127" t="s">
        <v>349</v>
      </c>
      <c r="G14" s="124" t="s">
        <v>379</v>
      </c>
      <c r="H14" s="127" t="s">
        <v>351</v>
      </c>
      <c r="I14" s="127" t="s">
        <v>352</v>
      </c>
      <c r="J14" s="124" t="s">
        <v>378</v>
      </c>
    </row>
    <row r="15" ht="18.75" customHeight="1" spans="1:10">
      <c r="A15" s="236" t="s">
        <v>290</v>
      </c>
      <c r="B15" s="127" t="s">
        <v>372</v>
      </c>
      <c r="C15" s="127" t="s">
        <v>346</v>
      </c>
      <c r="D15" s="127" t="s">
        <v>358</v>
      </c>
      <c r="E15" s="124" t="s">
        <v>380</v>
      </c>
      <c r="F15" s="127" t="s">
        <v>356</v>
      </c>
      <c r="G15" s="124" t="s">
        <v>350</v>
      </c>
      <c r="H15" s="127" t="s">
        <v>351</v>
      </c>
      <c r="I15" s="127" t="s">
        <v>352</v>
      </c>
      <c r="J15" s="124" t="s">
        <v>380</v>
      </c>
    </row>
    <row r="16" ht="18.75" customHeight="1" spans="1:10">
      <c r="A16" s="236" t="s">
        <v>290</v>
      </c>
      <c r="B16" s="127" t="s">
        <v>372</v>
      </c>
      <c r="C16" s="127" t="s">
        <v>361</v>
      </c>
      <c r="D16" s="127" t="s">
        <v>362</v>
      </c>
      <c r="E16" s="124" t="s">
        <v>381</v>
      </c>
      <c r="F16" s="127" t="s">
        <v>349</v>
      </c>
      <c r="G16" s="124" t="s">
        <v>370</v>
      </c>
      <c r="H16" s="127" t="s">
        <v>351</v>
      </c>
      <c r="I16" s="127" t="s">
        <v>352</v>
      </c>
      <c r="J16" s="124" t="s">
        <v>381</v>
      </c>
    </row>
    <row r="17" ht="18.75" customHeight="1" spans="1:10">
      <c r="A17" s="236" t="s">
        <v>290</v>
      </c>
      <c r="B17" s="127" t="s">
        <v>372</v>
      </c>
      <c r="C17" s="127" t="s">
        <v>367</v>
      </c>
      <c r="D17" s="127" t="s">
        <v>368</v>
      </c>
      <c r="E17" s="124" t="s">
        <v>382</v>
      </c>
      <c r="F17" s="127" t="s">
        <v>349</v>
      </c>
      <c r="G17" s="124" t="s">
        <v>370</v>
      </c>
      <c r="H17" s="127" t="s">
        <v>351</v>
      </c>
      <c r="I17" s="127" t="s">
        <v>352</v>
      </c>
      <c r="J17" s="124" t="s">
        <v>382</v>
      </c>
    </row>
    <row r="18" ht="18.75" customHeight="1" spans="1:10">
      <c r="A18" s="236" t="s">
        <v>312</v>
      </c>
      <c r="B18" s="127" t="s">
        <v>383</v>
      </c>
      <c r="C18" s="127" t="s">
        <v>346</v>
      </c>
      <c r="D18" s="127" t="s">
        <v>347</v>
      </c>
      <c r="E18" s="124" t="s">
        <v>384</v>
      </c>
      <c r="F18" s="127" t="s">
        <v>356</v>
      </c>
      <c r="G18" s="124" t="s">
        <v>385</v>
      </c>
      <c r="H18" s="127" t="s">
        <v>386</v>
      </c>
      <c r="I18" s="127" t="s">
        <v>352</v>
      </c>
      <c r="J18" s="124" t="s">
        <v>387</v>
      </c>
    </row>
    <row r="19" ht="18.75" customHeight="1" spans="1:10">
      <c r="A19" s="236" t="s">
        <v>312</v>
      </c>
      <c r="B19" s="127" t="s">
        <v>383</v>
      </c>
      <c r="C19" s="127" t="s">
        <v>346</v>
      </c>
      <c r="D19" s="127" t="s">
        <v>354</v>
      </c>
      <c r="E19" s="124" t="s">
        <v>388</v>
      </c>
      <c r="F19" s="127" t="s">
        <v>356</v>
      </c>
      <c r="G19" s="124" t="s">
        <v>350</v>
      </c>
      <c r="H19" s="127" t="s">
        <v>351</v>
      </c>
      <c r="I19" s="127" t="s">
        <v>352</v>
      </c>
      <c r="J19" s="124" t="s">
        <v>389</v>
      </c>
    </row>
    <row r="20" ht="18.75" customHeight="1" spans="1:10">
      <c r="A20" s="236" t="s">
        <v>312</v>
      </c>
      <c r="B20" s="127" t="s">
        <v>383</v>
      </c>
      <c r="C20" s="127" t="s">
        <v>346</v>
      </c>
      <c r="D20" s="127" t="s">
        <v>354</v>
      </c>
      <c r="E20" s="124" t="s">
        <v>378</v>
      </c>
      <c r="F20" s="127" t="s">
        <v>356</v>
      </c>
      <c r="G20" s="124" t="s">
        <v>350</v>
      </c>
      <c r="H20" s="127" t="s">
        <v>351</v>
      </c>
      <c r="I20" s="127" t="s">
        <v>352</v>
      </c>
      <c r="J20" s="124" t="s">
        <v>390</v>
      </c>
    </row>
    <row r="21" ht="18.75" customHeight="1" spans="1:10">
      <c r="A21" s="236" t="s">
        <v>312</v>
      </c>
      <c r="B21" s="127" t="s">
        <v>383</v>
      </c>
      <c r="C21" s="127" t="s">
        <v>346</v>
      </c>
      <c r="D21" s="127" t="s">
        <v>358</v>
      </c>
      <c r="E21" s="124" t="s">
        <v>380</v>
      </c>
      <c r="F21" s="127" t="s">
        <v>356</v>
      </c>
      <c r="G21" s="124" t="s">
        <v>370</v>
      </c>
      <c r="H21" s="127" t="s">
        <v>351</v>
      </c>
      <c r="I21" s="127" t="s">
        <v>352</v>
      </c>
      <c r="J21" s="124" t="s">
        <v>391</v>
      </c>
    </row>
    <row r="22" ht="18.75" customHeight="1" spans="1:10">
      <c r="A22" s="236" t="s">
        <v>312</v>
      </c>
      <c r="B22" s="127" t="s">
        <v>383</v>
      </c>
      <c r="C22" s="127" t="s">
        <v>361</v>
      </c>
      <c r="D22" s="127" t="s">
        <v>362</v>
      </c>
      <c r="E22" s="124" t="s">
        <v>392</v>
      </c>
      <c r="F22" s="127" t="s">
        <v>356</v>
      </c>
      <c r="G22" s="124" t="s">
        <v>393</v>
      </c>
      <c r="H22" s="127" t="s">
        <v>351</v>
      </c>
      <c r="I22" s="127" t="s">
        <v>365</v>
      </c>
      <c r="J22" s="124" t="s">
        <v>394</v>
      </c>
    </row>
    <row r="23" ht="18.75" customHeight="1" spans="1:10">
      <c r="A23" s="236" t="s">
        <v>312</v>
      </c>
      <c r="B23" s="127" t="s">
        <v>383</v>
      </c>
      <c r="C23" s="127" t="s">
        <v>367</v>
      </c>
      <c r="D23" s="127" t="s">
        <v>368</v>
      </c>
      <c r="E23" s="124" t="s">
        <v>368</v>
      </c>
      <c r="F23" s="127" t="s">
        <v>349</v>
      </c>
      <c r="G23" s="124" t="s">
        <v>370</v>
      </c>
      <c r="H23" s="127" t="s">
        <v>351</v>
      </c>
      <c r="I23" s="127" t="s">
        <v>352</v>
      </c>
      <c r="J23" s="124" t="s">
        <v>395</v>
      </c>
    </row>
    <row r="24" ht="18.75" customHeight="1" spans="1:10">
      <c r="A24" s="236" t="s">
        <v>278</v>
      </c>
      <c r="B24" s="127" t="s">
        <v>396</v>
      </c>
      <c r="C24" s="127" t="s">
        <v>346</v>
      </c>
      <c r="D24" s="127" t="s">
        <v>347</v>
      </c>
      <c r="E24" s="124" t="s">
        <v>397</v>
      </c>
      <c r="F24" s="127" t="s">
        <v>356</v>
      </c>
      <c r="G24" s="124" t="s">
        <v>398</v>
      </c>
      <c r="H24" s="127" t="s">
        <v>386</v>
      </c>
      <c r="I24" s="127" t="s">
        <v>352</v>
      </c>
      <c r="J24" s="124" t="s">
        <v>399</v>
      </c>
    </row>
    <row r="25" ht="18.75" customHeight="1" spans="1:10">
      <c r="A25" s="236" t="s">
        <v>278</v>
      </c>
      <c r="B25" s="127" t="s">
        <v>396</v>
      </c>
      <c r="C25" s="127" t="s">
        <v>346</v>
      </c>
      <c r="D25" s="127" t="s">
        <v>354</v>
      </c>
      <c r="E25" s="124" t="s">
        <v>400</v>
      </c>
      <c r="F25" s="127" t="s">
        <v>356</v>
      </c>
      <c r="G25" s="124" t="s">
        <v>350</v>
      </c>
      <c r="H25" s="127" t="s">
        <v>351</v>
      </c>
      <c r="I25" s="127" t="s">
        <v>352</v>
      </c>
      <c r="J25" s="124" t="s">
        <v>389</v>
      </c>
    </row>
    <row r="26" ht="18.75" customHeight="1" spans="1:10">
      <c r="A26" s="236" t="s">
        <v>278</v>
      </c>
      <c r="B26" s="127" t="s">
        <v>396</v>
      </c>
      <c r="C26" s="127" t="s">
        <v>346</v>
      </c>
      <c r="D26" s="127" t="s">
        <v>358</v>
      </c>
      <c r="E26" s="124" t="s">
        <v>348</v>
      </c>
      <c r="F26" s="127" t="s">
        <v>356</v>
      </c>
      <c r="G26" s="124" t="s">
        <v>370</v>
      </c>
      <c r="H26" s="127" t="s">
        <v>351</v>
      </c>
      <c r="I26" s="127" t="s">
        <v>352</v>
      </c>
      <c r="J26" s="124" t="s">
        <v>401</v>
      </c>
    </row>
    <row r="27" ht="18.75" customHeight="1" spans="1:10">
      <c r="A27" s="236" t="s">
        <v>278</v>
      </c>
      <c r="B27" s="127" t="s">
        <v>396</v>
      </c>
      <c r="C27" s="127" t="s">
        <v>361</v>
      </c>
      <c r="D27" s="127" t="s">
        <v>402</v>
      </c>
      <c r="E27" s="124" t="s">
        <v>403</v>
      </c>
      <c r="F27" s="127" t="s">
        <v>356</v>
      </c>
      <c r="G27" s="124" t="s">
        <v>404</v>
      </c>
      <c r="H27" s="127"/>
      <c r="I27" s="127" t="s">
        <v>365</v>
      </c>
      <c r="J27" s="124" t="s">
        <v>405</v>
      </c>
    </row>
    <row r="28" ht="18.75" customHeight="1" spans="1:10">
      <c r="A28" s="236" t="s">
        <v>278</v>
      </c>
      <c r="B28" s="127" t="s">
        <v>396</v>
      </c>
      <c r="C28" s="127" t="s">
        <v>361</v>
      </c>
      <c r="D28" s="127" t="s">
        <v>362</v>
      </c>
      <c r="E28" s="124" t="s">
        <v>406</v>
      </c>
      <c r="F28" s="127" t="s">
        <v>356</v>
      </c>
      <c r="G28" s="124" t="s">
        <v>407</v>
      </c>
      <c r="H28" s="127"/>
      <c r="I28" s="127" t="s">
        <v>365</v>
      </c>
      <c r="J28" s="124" t="s">
        <v>408</v>
      </c>
    </row>
    <row r="29" ht="18.75" customHeight="1" spans="1:10">
      <c r="A29" s="236" t="s">
        <v>278</v>
      </c>
      <c r="B29" s="127" t="s">
        <v>396</v>
      </c>
      <c r="C29" s="127" t="s">
        <v>361</v>
      </c>
      <c r="D29" s="127" t="s">
        <v>362</v>
      </c>
      <c r="E29" s="124" t="s">
        <v>409</v>
      </c>
      <c r="F29" s="127" t="s">
        <v>356</v>
      </c>
      <c r="G29" s="124" t="s">
        <v>407</v>
      </c>
      <c r="H29" s="127"/>
      <c r="I29" s="127" t="s">
        <v>365</v>
      </c>
      <c r="J29" s="124" t="s">
        <v>410</v>
      </c>
    </row>
    <row r="30" ht="18.75" customHeight="1" spans="1:10">
      <c r="A30" s="236" t="s">
        <v>278</v>
      </c>
      <c r="B30" s="127" t="s">
        <v>396</v>
      </c>
      <c r="C30" s="127" t="s">
        <v>361</v>
      </c>
      <c r="D30" s="127" t="s">
        <v>362</v>
      </c>
      <c r="E30" s="124" t="s">
        <v>411</v>
      </c>
      <c r="F30" s="127" t="s">
        <v>356</v>
      </c>
      <c r="G30" s="124" t="s">
        <v>412</v>
      </c>
      <c r="H30" s="127"/>
      <c r="I30" s="127" t="s">
        <v>365</v>
      </c>
      <c r="J30" s="124" t="s">
        <v>413</v>
      </c>
    </row>
    <row r="31" ht="18.75" customHeight="1" spans="1:10">
      <c r="A31" s="236" t="s">
        <v>278</v>
      </c>
      <c r="B31" s="127" t="s">
        <v>396</v>
      </c>
      <c r="C31" s="127" t="s">
        <v>367</v>
      </c>
      <c r="D31" s="127" t="s">
        <v>368</v>
      </c>
      <c r="E31" s="124" t="s">
        <v>414</v>
      </c>
      <c r="F31" s="127" t="s">
        <v>349</v>
      </c>
      <c r="G31" s="124" t="s">
        <v>370</v>
      </c>
      <c r="H31" s="127" t="s">
        <v>351</v>
      </c>
      <c r="I31" s="127" t="s">
        <v>352</v>
      </c>
      <c r="J31" s="124" t="s">
        <v>415</v>
      </c>
    </row>
    <row r="32" ht="18.75" customHeight="1" spans="1:10">
      <c r="A32" s="236" t="s">
        <v>278</v>
      </c>
      <c r="B32" s="127" t="s">
        <v>396</v>
      </c>
      <c r="C32" s="127" t="s">
        <v>367</v>
      </c>
      <c r="D32" s="127" t="s">
        <v>368</v>
      </c>
      <c r="E32" s="124" t="s">
        <v>416</v>
      </c>
      <c r="F32" s="127" t="s">
        <v>349</v>
      </c>
      <c r="G32" s="124" t="s">
        <v>370</v>
      </c>
      <c r="H32" s="127" t="s">
        <v>351</v>
      </c>
      <c r="I32" s="127" t="s">
        <v>352</v>
      </c>
      <c r="J32" s="124" t="s">
        <v>417</v>
      </c>
    </row>
    <row r="33" ht="18.75" customHeight="1" spans="1:10">
      <c r="A33" s="236" t="s">
        <v>278</v>
      </c>
      <c r="B33" s="127" t="s">
        <v>396</v>
      </c>
      <c r="C33" s="127" t="s">
        <v>367</v>
      </c>
      <c r="D33" s="127" t="s">
        <v>368</v>
      </c>
      <c r="E33" s="124" t="s">
        <v>418</v>
      </c>
      <c r="F33" s="127" t="s">
        <v>349</v>
      </c>
      <c r="G33" s="124" t="s">
        <v>370</v>
      </c>
      <c r="H33" s="127" t="s">
        <v>351</v>
      </c>
      <c r="I33" s="127" t="s">
        <v>352</v>
      </c>
      <c r="J33" s="124" t="s">
        <v>419</v>
      </c>
    </row>
    <row r="34" ht="18.75" customHeight="1" spans="1:10">
      <c r="A34" s="236" t="s">
        <v>316</v>
      </c>
      <c r="B34" s="127" t="s">
        <v>420</v>
      </c>
      <c r="C34" s="127" t="s">
        <v>346</v>
      </c>
      <c r="D34" s="127" t="s">
        <v>347</v>
      </c>
      <c r="E34" s="124" t="s">
        <v>397</v>
      </c>
      <c r="F34" s="127" t="s">
        <v>356</v>
      </c>
      <c r="G34" s="124" t="s">
        <v>180</v>
      </c>
      <c r="H34" s="127" t="s">
        <v>386</v>
      </c>
      <c r="I34" s="127" t="s">
        <v>352</v>
      </c>
      <c r="J34" s="124" t="s">
        <v>421</v>
      </c>
    </row>
    <row r="35" ht="18.75" customHeight="1" spans="1:10">
      <c r="A35" s="236" t="s">
        <v>316</v>
      </c>
      <c r="B35" s="127" t="s">
        <v>420</v>
      </c>
      <c r="C35" s="127" t="s">
        <v>346</v>
      </c>
      <c r="D35" s="127" t="s">
        <v>354</v>
      </c>
      <c r="E35" s="124" t="s">
        <v>422</v>
      </c>
      <c r="F35" s="127" t="s">
        <v>349</v>
      </c>
      <c r="G35" s="124" t="s">
        <v>370</v>
      </c>
      <c r="H35" s="127" t="s">
        <v>351</v>
      </c>
      <c r="I35" s="127" t="s">
        <v>352</v>
      </c>
      <c r="J35" s="124" t="s">
        <v>423</v>
      </c>
    </row>
    <row r="36" ht="18.75" customHeight="1" spans="1:10">
      <c r="A36" s="236" t="s">
        <v>316</v>
      </c>
      <c r="B36" s="127" t="s">
        <v>420</v>
      </c>
      <c r="C36" s="127" t="s">
        <v>346</v>
      </c>
      <c r="D36" s="127" t="s">
        <v>358</v>
      </c>
      <c r="E36" s="124" t="s">
        <v>380</v>
      </c>
      <c r="F36" s="127" t="s">
        <v>356</v>
      </c>
      <c r="G36" s="124" t="s">
        <v>350</v>
      </c>
      <c r="H36" s="127" t="s">
        <v>351</v>
      </c>
      <c r="I36" s="127" t="s">
        <v>352</v>
      </c>
      <c r="J36" s="124" t="s">
        <v>391</v>
      </c>
    </row>
    <row r="37" ht="18.75" customHeight="1" spans="1:10">
      <c r="A37" s="236" t="s">
        <v>316</v>
      </c>
      <c r="B37" s="127" t="s">
        <v>420</v>
      </c>
      <c r="C37" s="127" t="s">
        <v>361</v>
      </c>
      <c r="D37" s="127" t="s">
        <v>362</v>
      </c>
      <c r="E37" s="124" t="s">
        <v>381</v>
      </c>
      <c r="F37" s="127" t="s">
        <v>356</v>
      </c>
      <c r="G37" s="124" t="s">
        <v>350</v>
      </c>
      <c r="H37" s="127" t="s">
        <v>351</v>
      </c>
      <c r="I37" s="127" t="s">
        <v>352</v>
      </c>
      <c r="J37" s="124" t="s">
        <v>424</v>
      </c>
    </row>
    <row r="38" ht="18.75" customHeight="1" spans="1:10">
      <c r="A38" s="236" t="s">
        <v>316</v>
      </c>
      <c r="B38" s="127" t="s">
        <v>420</v>
      </c>
      <c r="C38" s="127" t="s">
        <v>367</v>
      </c>
      <c r="D38" s="127" t="s">
        <v>368</v>
      </c>
      <c r="E38" s="124" t="s">
        <v>382</v>
      </c>
      <c r="F38" s="127" t="s">
        <v>349</v>
      </c>
      <c r="G38" s="124" t="s">
        <v>350</v>
      </c>
      <c r="H38" s="127" t="s">
        <v>351</v>
      </c>
      <c r="I38" s="127" t="s">
        <v>352</v>
      </c>
      <c r="J38" s="124" t="s">
        <v>425</v>
      </c>
    </row>
    <row r="39" ht="18.75" customHeight="1" spans="1:10">
      <c r="A39" s="236" t="s">
        <v>326</v>
      </c>
      <c r="B39" s="127" t="s">
        <v>426</v>
      </c>
      <c r="C39" s="127" t="s">
        <v>346</v>
      </c>
      <c r="D39" s="127" t="s">
        <v>347</v>
      </c>
      <c r="E39" s="124" t="s">
        <v>427</v>
      </c>
      <c r="F39" s="127" t="s">
        <v>356</v>
      </c>
      <c r="G39" s="124" t="s">
        <v>398</v>
      </c>
      <c r="H39" s="127" t="s">
        <v>375</v>
      </c>
      <c r="I39" s="127" t="s">
        <v>352</v>
      </c>
      <c r="J39" s="124" t="s">
        <v>428</v>
      </c>
    </row>
    <row r="40" ht="18.75" customHeight="1" spans="1:10">
      <c r="A40" s="236" t="s">
        <v>326</v>
      </c>
      <c r="B40" s="127" t="s">
        <v>426</v>
      </c>
      <c r="C40" s="127" t="s">
        <v>346</v>
      </c>
      <c r="D40" s="127" t="s">
        <v>347</v>
      </c>
      <c r="E40" s="124" t="s">
        <v>376</v>
      </c>
      <c r="F40" s="127" t="s">
        <v>349</v>
      </c>
      <c r="G40" s="124" t="s">
        <v>179</v>
      </c>
      <c r="H40" s="127" t="s">
        <v>377</v>
      </c>
      <c r="I40" s="127" t="s">
        <v>352</v>
      </c>
      <c r="J40" s="124" t="s">
        <v>429</v>
      </c>
    </row>
    <row r="41" ht="18.75" customHeight="1" spans="1:10">
      <c r="A41" s="236" t="s">
        <v>326</v>
      </c>
      <c r="B41" s="127" t="s">
        <v>426</v>
      </c>
      <c r="C41" s="127" t="s">
        <v>346</v>
      </c>
      <c r="D41" s="127" t="s">
        <v>354</v>
      </c>
      <c r="E41" s="124" t="s">
        <v>430</v>
      </c>
      <c r="F41" s="127" t="s">
        <v>349</v>
      </c>
      <c r="G41" s="124" t="s">
        <v>350</v>
      </c>
      <c r="H41" s="127" t="s">
        <v>351</v>
      </c>
      <c r="I41" s="127" t="s">
        <v>352</v>
      </c>
      <c r="J41" s="124" t="s">
        <v>431</v>
      </c>
    </row>
    <row r="42" ht="18.75" customHeight="1" spans="1:10">
      <c r="A42" s="236" t="s">
        <v>326</v>
      </c>
      <c r="B42" s="127" t="s">
        <v>426</v>
      </c>
      <c r="C42" s="127" t="s">
        <v>346</v>
      </c>
      <c r="D42" s="127" t="s">
        <v>358</v>
      </c>
      <c r="E42" s="124" t="s">
        <v>432</v>
      </c>
      <c r="F42" s="127" t="s">
        <v>349</v>
      </c>
      <c r="G42" s="124" t="s">
        <v>379</v>
      </c>
      <c r="H42" s="127" t="s">
        <v>351</v>
      </c>
      <c r="I42" s="127" t="s">
        <v>352</v>
      </c>
      <c r="J42" s="124" t="s">
        <v>433</v>
      </c>
    </row>
    <row r="43" ht="18.75" customHeight="1" spans="1:10">
      <c r="A43" s="236" t="s">
        <v>326</v>
      </c>
      <c r="B43" s="127" t="s">
        <v>426</v>
      </c>
      <c r="C43" s="127" t="s">
        <v>361</v>
      </c>
      <c r="D43" s="127" t="s">
        <v>362</v>
      </c>
      <c r="E43" s="124" t="s">
        <v>434</v>
      </c>
      <c r="F43" s="127" t="s">
        <v>356</v>
      </c>
      <c r="G43" s="124" t="s">
        <v>364</v>
      </c>
      <c r="H43" s="127"/>
      <c r="I43" s="127" t="s">
        <v>365</v>
      </c>
      <c r="J43" s="124" t="s">
        <v>435</v>
      </c>
    </row>
    <row r="44" ht="18.75" customHeight="1" spans="1:10">
      <c r="A44" s="236" t="s">
        <v>326</v>
      </c>
      <c r="B44" s="127" t="s">
        <v>426</v>
      </c>
      <c r="C44" s="127" t="s">
        <v>367</v>
      </c>
      <c r="D44" s="127" t="s">
        <v>368</v>
      </c>
      <c r="E44" s="124" t="s">
        <v>382</v>
      </c>
      <c r="F44" s="127" t="s">
        <v>349</v>
      </c>
      <c r="G44" s="124" t="s">
        <v>350</v>
      </c>
      <c r="H44" s="127" t="s">
        <v>351</v>
      </c>
      <c r="I44" s="127" t="s">
        <v>352</v>
      </c>
      <c r="J44" s="124" t="s">
        <v>425</v>
      </c>
    </row>
    <row r="45" ht="18.75" customHeight="1" spans="1:10">
      <c r="A45" s="236" t="s">
        <v>332</v>
      </c>
      <c r="B45" s="127" t="s">
        <v>436</v>
      </c>
      <c r="C45" s="127" t="s">
        <v>346</v>
      </c>
      <c r="D45" s="127" t="s">
        <v>347</v>
      </c>
      <c r="E45" s="124" t="s">
        <v>437</v>
      </c>
      <c r="F45" s="127" t="s">
        <v>356</v>
      </c>
      <c r="G45" s="124" t="s">
        <v>438</v>
      </c>
      <c r="H45" s="127" t="s">
        <v>375</v>
      </c>
      <c r="I45" s="127" t="s">
        <v>352</v>
      </c>
      <c r="J45" s="124" t="s">
        <v>439</v>
      </c>
    </row>
    <row r="46" ht="18.75" customHeight="1" spans="1:10">
      <c r="A46" s="236" t="s">
        <v>332</v>
      </c>
      <c r="B46" s="127" t="s">
        <v>436</v>
      </c>
      <c r="C46" s="127" t="s">
        <v>346</v>
      </c>
      <c r="D46" s="127" t="s">
        <v>347</v>
      </c>
      <c r="E46" s="124" t="s">
        <v>376</v>
      </c>
      <c r="F46" s="127" t="s">
        <v>349</v>
      </c>
      <c r="G46" s="124" t="s">
        <v>179</v>
      </c>
      <c r="H46" s="127" t="s">
        <v>377</v>
      </c>
      <c r="I46" s="127" t="s">
        <v>352</v>
      </c>
      <c r="J46" s="124" t="s">
        <v>429</v>
      </c>
    </row>
    <row r="47" ht="18.75" customHeight="1" spans="1:10">
      <c r="A47" s="236" t="s">
        <v>332</v>
      </c>
      <c r="B47" s="127" t="s">
        <v>436</v>
      </c>
      <c r="C47" s="127" t="s">
        <v>346</v>
      </c>
      <c r="D47" s="127" t="s">
        <v>354</v>
      </c>
      <c r="E47" s="124" t="s">
        <v>430</v>
      </c>
      <c r="F47" s="127" t="s">
        <v>356</v>
      </c>
      <c r="G47" s="124" t="s">
        <v>350</v>
      </c>
      <c r="H47" s="127" t="s">
        <v>351</v>
      </c>
      <c r="I47" s="127" t="s">
        <v>352</v>
      </c>
      <c r="J47" s="124" t="s">
        <v>431</v>
      </c>
    </row>
    <row r="48" ht="18.75" customHeight="1" spans="1:10">
      <c r="A48" s="236" t="s">
        <v>332</v>
      </c>
      <c r="B48" s="127" t="s">
        <v>436</v>
      </c>
      <c r="C48" s="127" t="s">
        <v>346</v>
      </c>
      <c r="D48" s="127" t="s">
        <v>354</v>
      </c>
      <c r="E48" s="124" t="s">
        <v>378</v>
      </c>
      <c r="F48" s="127" t="s">
        <v>356</v>
      </c>
      <c r="G48" s="124" t="s">
        <v>350</v>
      </c>
      <c r="H48" s="127" t="s">
        <v>351</v>
      </c>
      <c r="I48" s="127" t="s">
        <v>352</v>
      </c>
      <c r="J48" s="124" t="s">
        <v>440</v>
      </c>
    </row>
    <row r="49" ht="18.75" customHeight="1" spans="1:10">
      <c r="A49" s="236" t="s">
        <v>332</v>
      </c>
      <c r="B49" s="127" t="s">
        <v>436</v>
      </c>
      <c r="C49" s="127" t="s">
        <v>346</v>
      </c>
      <c r="D49" s="127" t="s">
        <v>358</v>
      </c>
      <c r="E49" s="124" t="s">
        <v>432</v>
      </c>
      <c r="F49" s="127" t="s">
        <v>349</v>
      </c>
      <c r="G49" s="124" t="s">
        <v>379</v>
      </c>
      <c r="H49" s="127" t="s">
        <v>351</v>
      </c>
      <c r="I49" s="127" t="s">
        <v>352</v>
      </c>
      <c r="J49" s="124" t="s">
        <v>441</v>
      </c>
    </row>
    <row r="50" ht="18.75" customHeight="1" spans="1:10">
      <c r="A50" s="236" t="s">
        <v>332</v>
      </c>
      <c r="B50" s="127" t="s">
        <v>436</v>
      </c>
      <c r="C50" s="127" t="s">
        <v>361</v>
      </c>
      <c r="D50" s="127" t="s">
        <v>362</v>
      </c>
      <c r="E50" s="124" t="s">
        <v>442</v>
      </c>
      <c r="F50" s="127" t="s">
        <v>356</v>
      </c>
      <c r="G50" s="124" t="s">
        <v>364</v>
      </c>
      <c r="H50" s="127"/>
      <c r="I50" s="127" t="s">
        <v>365</v>
      </c>
      <c r="J50" s="124" t="s">
        <v>443</v>
      </c>
    </row>
    <row r="51" ht="18.75" customHeight="1" spans="1:10">
      <c r="A51" s="236" t="s">
        <v>332</v>
      </c>
      <c r="B51" s="127" t="s">
        <v>436</v>
      </c>
      <c r="C51" s="127" t="s">
        <v>367</v>
      </c>
      <c r="D51" s="127" t="s">
        <v>368</v>
      </c>
      <c r="E51" s="124" t="s">
        <v>382</v>
      </c>
      <c r="F51" s="127" t="s">
        <v>349</v>
      </c>
      <c r="G51" s="124" t="s">
        <v>379</v>
      </c>
      <c r="H51" s="127" t="s">
        <v>351</v>
      </c>
      <c r="I51" s="127" t="s">
        <v>352</v>
      </c>
      <c r="J51" s="124" t="s">
        <v>425</v>
      </c>
    </row>
    <row r="52" ht="18.75" customHeight="1" spans="1:10">
      <c r="A52" s="236" t="s">
        <v>272</v>
      </c>
      <c r="B52" s="127" t="s">
        <v>396</v>
      </c>
      <c r="C52" s="127" t="s">
        <v>346</v>
      </c>
      <c r="D52" s="127" t="s">
        <v>347</v>
      </c>
      <c r="E52" s="124" t="s">
        <v>397</v>
      </c>
      <c r="F52" s="127" t="s">
        <v>356</v>
      </c>
      <c r="G52" s="124" t="s">
        <v>444</v>
      </c>
      <c r="H52" s="127" t="s">
        <v>386</v>
      </c>
      <c r="I52" s="127" t="s">
        <v>352</v>
      </c>
      <c r="J52" s="124" t="s">
        <v>399</v>
      </c>
    </row>
    <row r="53" ht="18.75" customHeight="1" spans="1:10">
      <c r="A53" s="236" t="s">
        <v>272</v>
      </c>
      <c r="B53" s="127" t="s">
        <v>396</v>
      </c>
      <c r="C53" s="127" t="s">
        <v>346</v>
      </c>
      <c r="D53" s="127" t="s">
        <v>354</v>
      </c>
      <c r="E53" s="124" t="s">
        <v>400</v>
      </c>
      <c r="F53" s="127" t="s">
        <v>356</v>
      </c>
      <c r="G53" s="124" t="s">
        <v>350</v>
      </c>
      <c r="H53" s="127" t="s">
        <v>351</v>
      </c>
      <c r="I53" s="127" t="s">
        <v>352</v>
      </c>
      <c r="J53" s="124" t="s">
        <v>389</v>
      </c>
    </row>
    <row r="54" ht="18.75" customHeight="1" spans="1:10">
      <c r="A54" s="236" t="s">
        <v>272</v>
      </c>
      <c r="B54" s="127" t="s">
        <v>396</v>
      </c>
      <c r="C54" s="127" t="s">
        <v>346</v>
      </c>
      <c r="D54" s="127" t="s">
        <v>358</v>
      </c>
      <c r="E54" s="124" t="s">
        <v>348</v>
      </c>
      <c r="F54" s="127" t="s">
        <v>356</v>
      </c>
      <c r="G54" s="124" t="s">
        <v>370</v>
      </c>
      <c r="H54" s="127" t="s">
        <v>351</v>
      </c>
      <c r="I54" s="127" t="s">
        <v>352</v>
      </c>
      <c r="J54" s="124" t="s">
        <v>391</v>
      </c>
    </row>
    <row r="55" ht="18.75" customHeight="1" spans="1:10">
      <c r="A55" s="236" t="s">
        <v>272</v>
      </c>
      <c r="B55" s="127" t="s">
        <v>396</v>
      </c>
      <c r="C55" s="127" t="s">
        <v>361</v>
      </c>
      <c r="D55" s="127" t="s">
        <v>402</v>
      </c>
      <c r="E55" s="124" t="s">
        <v>403</v>
      </c>
      <c r="F55" s="127" t="s">
        <v>356</v>
      </c>
      <c r="G55" s="124" t="s">
        <v>404</v>
      </c>
      <c r="H55" s="127"/>
      <c r="I55" s="127" t="s">
        <v>365</v>
      </c>
      <c r="J55" s="124" t="s">
        <v>445</v>
      </c>
    </row>
    <row r="56" ht="18.75" customHeight="1" spans="1:10">
      <c r="A56" s="236" t="s">
        <v>272</v>
      </c>
      <c r="B56" s="127" t="s">
        <v>396</v>
      </c>
      <c r="C56" s="127" t="s">
        <v>361</v>
      </c>
      <c r="D56" s="127" t="s">
        <v>362</v>
      </c>
      <c r="E56" s="124" t="s">
        <v>406</v>
      </c>
      <c r="F56" s="127" t="s">
        <v>356</v>
      </c>
      <c r="G56" s="124" t="s">
        <v>407</v>
      </c>
      <c r="H56" s="127"/>
      <c r="I56" s="127" t="s">
        <v>365</v>
      </c>
      <c r="J56" s="124" t="s">
        <v>446</v>
      </c>
    </row>
    <row r="57" ht="18.75" customHeight="1" spans="1:10">
      <c r="A57" s="236" t="s">
        <v>272</v>
      </c>
      <c r="B57" s="127" t="s">
        <v>396</v>
      </c>
      <c r="C57" s="127" t="s">
        <v>361</v>
      </c>
      <c r="D57" s="127" t="s">
        <v>362</v>
      </c>
      <c r="E57" s="124" t="s">
        <v>411</v>
      </c>
      <c r="F57" s="127" t="s">
        <v>356</v>
      </c>
      <c r="G57" s="124" t="s">
        <v>412</v>
      </c>
      <c r="H57" s="127"/>
      <c r="I57" s="127" t="s">
        <v>365</v>
      </c>
      <c r="J57" s="124" t="s">
        <v>447</v>
      </c>
    </row>
    <row r="58" ht="18.75" customHeight="1" spans="1:10">
      <c r="A58" s="236" t="s">
        <v>272</v>
      </c>
      <c r="B58" s="127" t="s">
        <v>396</v>
      </c>
      <c r="C58" s="127" t="s">
        <v>361</v>
      </c>
      <c r="D58" s="127" t="s">
        <v>362</v>
      </c>
      <c r="E58" s="124" t="s">
        <v>409</v>
      </c>
      <c r="F58" s="127" t="s">
        <v>356</v>
      </c>
      <c r="G58" s="124" t="s">
        <v>407</v>
      </c>
      <c r="H58" s="127"/>
      <c r="I58" s="127" t="s">
        <v>365</v>
      </c>
      <c r="J58" s="124" t="s">
        <v>448</v>
      </c>
    </row>
    <row r="59" ht="18.75" customHeight="1" spans="1:10">
      <c r="A59" s="236" t="s">
        <v>272</v>
      </c>
      <c r="B59" s="127" t="s">
        <v>396</v>
      </c>
      <c r="C59" s="127" t="s">
        <v>367</v>
      </c>
      <c r="D59" s="127" t="s">
        <v>368</v>
      </c>
      <c r="E59" s="124" t="s">
        <v>414</v>
      </c>
      <c r="F59" s="127" t="s">
        <v>349</v>
      </c>
      <c r="G59" s="124" t="s">
        <v>370</v>
      </c>
      <c r="H59" s="127" t="s">
        <v>351</v>
      </c>
      <c r="I59" s="127" t="s">
        <v>352</v>
      </c>
      <c r="J59" s="124" t="s">
        <v>449</v>
      </c>
    </row>
    <row r="60" ht="18.75" customHeight="1" spans="1:10">
      <c r="A60" s="236" t="s">
        <v>272</v>
      </c>
      <c r="B60" s="127" t="s">
        <v>396</v>
      </c>
      <c r="C60" s="127" t="s">
        <v>367</v>
      </c>
      <c r="D60" s="127" t="s">
        <v>368</v>
      </c>
      <c r="E60" s="124" t="s">
        <v>416</v>
      </c>
      <c r="F60" s="127" t="s">
        <v>349</v>
      </c>
      <c r="G60" s="124" t="s">
        <v>370</v>
      </c>
      <c r="H60" s="127" t="s">
        <v>351</v>
      </c>
      <c r="I60" s="127" t="s">
        <v>352</v>
      </c>
      <c r="J60" s="124" t="s">
        <v>417</v>
      </c>
    </row>
    <row r="61" ht="18.75" customHeight="1" spans="1:10">
      <c r="A61" s="236" t="s">
        <v>272</v>
      </c>
      <c r="B61" s="127" t="s">
        <v>396</v>
      </c>
      <c r="C61" s="127" t="s">
        <v>367</v>
      </c>
      <c r="D61" s="127" t="s">
        <v>368</v>
      </c>
      <c r="E61" s="124" t="s">
        <v>418</v>
      </c>
      <c r="F61" s="127" t="s">
        <v>349</v>
      </c>
      <c r="G61" s="124" t="s">
        <v>370</v>
      </c>
      <c r="H61" s="127" t="s">
        <v>351</v>
      </c>
      <c r="I61" s="127" t="s">
        <v>352</v>
      </c>
      <c r="J61" s="124" t="s">
        <v>450</v>
      </c>
    </row>
    <row r="62" ht="18.75" customHeight="1" spans="1:10">
      <c r="A62" s="236" t="s">
        <v>288</v>
      </c>
      <c r="B62" s="127" t="s">
        <v>372</v>
      </c>
      <c r="C62" s="127" t="s">
        <v>346</v>
      </c>
      <c r="D62" s="127" t="s">
        <v>347</v>
      </c>
      <c r="E62" s="124" t="s">
        <v>373</v>
      </c>
      <c r="F62" s="127" t="s">
        <v>356</v>
      </c>
      <c r="G62" s="124" t="s">
        <v>451</v>
      </c>
      <c r="H62" s="127" t="s">
        <v>375</v>
      </c>
      <c r="I62" s="127" t="s">
        <v>352</v>
      </c>
      <c r="J62" s="124" t="s">
        <v>373</v>
      </c>
    </row>
    <row r="63" ht="18.75" customHeight="1" spans="1:10">
      <c r="A63" s="236" t="s">
        <v>288</v>
      </c>
      <c r="B63" s="127" t="s">
        <v>372</v>
      </c>
      <c r="C63" s="127" t="s">
        <v>346</v>
      </c>
      <c r="D63" s="127" t="s">
        <v>347</v>
      </c>
      <c r="E63" s="124" t="s">
        <v>376</v>
      </c>
      <c r="F63" s="127" t="s">
        <v>349</v>
      </c>
      <c r="G63" s="124" t="s">
        <v>179</v>
      </c>
      <c r="H63" s="127" t="s">
        <v>377</v>
      </c>
      <c r="I63" s="127" t="s">
        <v>352</v>
      </c>
      <c r="J63" s="124" t="s">
        <v>376</v>
      </c>
    </row>
    <row r="64" ht="18.75" customHeight="1" spans="1:10">
      <c r="A64" s="236" t="s">
        <v>288</v>
      </c>
      <c r="B64" s="127" t="s">
        <v>372</v>
      </c>
      <c r="C64" s="127" t="s">
        <v>346</v>
      </c>
      <c r="D64" s="127" t="s">
        <v>354</v>
      </c>
      <c r="E64" s="124" t="s">
        <v>378</v>
      </c>
      <c r="F64" s="127" t="s">
        <v>349</v>
      </c>
      <c r="G64" s="124" t="s">
        <v>379</v>
      </c>
      <c r="H64" s="127" t="s">
        <v>351</v>
      </c>
      <c r="I64" s="127" t="s">
        <v>352</v>
      </c>
      <c r="J64" s="124" t="s">
        <v>378</v>
      </c>
    </row>
    <row r="65" ht="18.75" customHeight="1" spans="1:10">
      <c r="A65" s="236" t="s">
        <v>288</v>
      </c>
      <c r="B65" s="127" t="s">
        <v>372</v>
      </c>
      <c r="C65" s="127" t="s">
        <v>346</v>
      </c>
      <c r="D65" s="127" t="s">
        <v>358</v>
      </c>
      <c r="E65" s="124" t="s">
        <v>380</v>
      </c>
      <c r="F65" s="127" t="s">
        <v>356</v>
      </c>
      <c r="G65" s="124" t="s">
        <v>350</v>
      </c>
      <c r="H65" s="127" t="s">
        <v>351</v>
      </c>
      <c r="I65" s="127" t="s">
        <v>352</v>
      </c>
      <c r="J65" s="124" t="s">
        <v>380</v>
      </c>
    </row>
    <row r="66" ht="18.75" customHeight="1" spans="1:10">
      <c r="A66" s="236" t="s">
        <v>288</v>
      </c>
      <c r="B66" s="127" t="s">
        <v>372</v>
      </c>
      <c r="C66" s="127" t="s">
        <v>361</v>
      </c>
      <c r="D66" s="127" t="s">
        <v>362</v>
      </c>
      <c r="E66" s="124" t="s">
        <v>381</v>
      </c>
      <c r="F66" s="127" t="s">
        <v>349</v>
      </c>
      <c r="G66" s="124" t="s">
        <v>370</v>
      </c>
      <c r="H66" s="127" t="s">
        <v>351</v>
      </c>
      <c r="I66" s="127" t="s">
        <v>352</v>
      </c>
      <c r="J66" s="124" t="s">
        <v>381</v>
      </c>
    </row>
    <row r="67" ht="18.75" customHeight="1" spans="1:10">
      <c r="A67" s="236" t="s">
        <v>288</v>
      </c>
      <c r="B67" s="127" t="s">
        <v>372</v>
      </c>
      <c r="C67" s="127" t="s">
        <v>367</v>
      </c>
      <c r="D67" s="127" t="s">
        <v>368</v>
      </c>
      <c r="E67" s="124" t="s">
        <v>382</v>
      </c>
      <c r="F67" s="127" t="s">
        <v>349</v>
      </c>
      <c r="G67" s="124" t="s">
        <v>370</v>
      </c>
      <c r="H67" s="127" t="s">
        <v>351</v>
      </c>
      <c r="I67" s="127" t="s">
        <v>352</v>
      </c>
      <c r="J67" s="124" t="s">
        <v>382</v>
      </c>
    </row>
    <row r="68" ht="18.75" customHeight="1" spans="1:10">
      <c r="A68" s="236" t="s">
        <v>328</v>
      </c>
      <c r="B68" s="127" t="s">
        <v>452</v>
      </c>
      <c r="C68" s="127" t="s">
        <v>346</v>
      </c>
      <c r="D68" s="127" t="s">
        <v>347</v>
      </c>
      <c r="E68" s="124" t="s">
        <v>453</v>
      </c>
      <c r="F68" s="127" t="s">
        <v>356</v>
      </c>
      <c r="G68" s="124" t="s">
        <v>398</v>
      </c>
      <c r="H68" s="127" t="s">
        <v>375</v>
      </c>
      <c r="I68" s="127" t="s">
        <v>352</v>
      </c>
      <c r="J68" s="124" t="s">
        <v>454</v>
      </c>
    </row>
    <row r="69" ht="18.75" customHeight="1" spans="1:10">
      <c r="A69" s="236" t="s">
        <v>328</v>
      </c>
      <c r="B69" s="127" t="s">
        <v>452</v>
      </c>
      <c r="C69" s="127" t="s">
        <v>346</v>
      </c>
      <c r="D69" s="127" t="s">
        <v>347</v>
      </c>
      <c r="E69" s="124" t="s">
        <v>376</v>
      </c>
      <c r="F69" s="127" t="s">
        <v>349</v>
      </c>
      <c r="G69" s="124" t="s">
        <v>179</v>
      </c>
      <c r="H69" s="127" t="s">
        <v>377</v>
      </c>
      <c r="I69" s="127" t="s">
        <v>352</v>
      </c>
      <c r="J69" s="124" t="s">
        <v>429</v>
      </c>
    </row>
    <row r="70" ht="18.75" customHeight="1" spans="1:10">
      <c r="A70" s="236" t="s">
        <v>328</v>
      </c>
      <c r="B70" s="127" t="s">
        <v>452</v>
      </c>
      <c r="C70" s="127" t="s">
        <v>346</v>
      </c>
      <c r="D70" s="127" t="s">
        <v>354</v>
      </c>
      <c r="E70" s="124" t="s">
        <v>430</v>
      </c>
      <c r="F70" s="127" t="s">
        <v>356</v>
      </c>
      <c r="G70" s="124" t="s">
        <v>350</v>
      </c>
      <c r="H70" s="127" t="s">
        <v>351</v>
      </c>
      <c r="I70" s="127" t="s">
        <v>352</v>
      </c>
      <c r="J70" s="124" t="s">
        <v>431</v>
      </c>
    </row>
    <row r="71" ht="18.75" customHeight="1" spans="1:10">
      <c r="A71" s="236" t="s">
        <v>328</v>
      </c>
      <c r="B71" s="127" t="s">
        <v>452</v>
      </c>
      <c r="C71" s="127" t="s">
        <v>346</v>
      </c>
      <c r="D71" s="127" t="s">
        <v>354</v>
      </c>
      <c r="E71" s="124" t="s">
        <v>378</v>
      </c>
      <c r="F71" s="127" t="s">
        <v>356</v>
      </c>
      <c r="G71" s="124" t="s">
        <v>350</v>
      </c>
      <c r="H71" s="127" t="s">
        <v>351</v>
      </c>
      <c r="I71" s="127" t="s">
        <v>352</v>
      </c>
      <c r="J71" s="124" t="s">
        <v>440</v>
      </c>
    </row>
    <row r="72" ht="18.75" customHeight="1" spans="1:10">
      <c r="A72" s="236" t="s">
        <v>328</v>
      </c>
      <c r="B72" s="127" t="s">
        <v>452</v>
      </c>
      <c r="C72" s="127" t="s">
        <v>346</v>
      </c>
      <c r="D72" s="127" t="s">
        <v>358</v>
      </c>
      <c r="E72" s="124" t="s">
        <v>432</v>
      </c>
      <c r="F72" s="127" t="s">
        <v>356</v>
      </c>
      <c r="G72" s="124" t="s">
        <v>350</v>
      </c>
      <c r="H72" s="127" t="s">
        <v>351</v>
      </c>
      <c r="I72" s="127" t="s">
        <v>352</v>
      </c>
      <c r="J72" s="124" t="s">
        <v>433</v>
      </c>
    </row>
    <row r="73" ht="18.75" customHeight="1" spans="1:10">
      <c r="A73" s="236" t="s">
        <v>328</v>
      </c>
      <c r="B73" s="127" t="s">
        <v>452</v>
      </c>
      <c r="C73" s="127" t="s">
        <v>361</v>
      </c>
      <c r="D73" s="127" t="s">
        <v>362</v>
      </c>
      <c r="E73" s="124" t="s">
        <v>442</v>
      </c>
      <c r="F73" s="127" t="s">
        <v>356</v>
      </c>
      <c r="G73" s="124" t="s">
        <v>364</v>
      </c>
      <c r="H73" s="127"/>
      <c r="I73" s="127" t="s">
        <v>365</v>
      </c>
      <c r="J73" s="124" t="s">
        <v>443</v>
      </c>
    </row>
    <row r="74" ht="18.75" customHeight="1" spans="1:10">
      <c r="A74" s="236" t="s">
        <v>328</v>
      </c>
      <c r="B74" s="127" t="s">
        <v>452</v>
      </c>
      <c r="C74" s="127" t="s">
        <v>367</v>
      </c>
      <c r="D74" s="127" t="s">
        <v>368</v>
      </c>
      <c r="E74" s="124" t="s">
        <v>382</v>
      </c>
      <c r="F74" s="127" t="s">
        <v>349</v>
      </c>
      <c r="G74" s="124" t="s">
        <v>379</v>
      </c>
      <c r="H74" s="127" t="s">
        <v>351</v>
      </c>
      <c r="I74" s="127" t="s">
        <v>352</v>
      </c>
      <c r="J74" s="124" t="s">
        <v>425</v>
      </c>
    </row>
    <row r="75" ht="18.75" customHeight="1" spans="1:10">
      <c r="A75" s="236" t="s">
        <v>275</v>
      </c>
      <c r="B75" s="127" t="s">
        <v>455</v>
      </c>
      <c r="C75" s="127" t="s">
        <v>346</v>
      </c>
      <c r="D75" s="127" t="s">
        <v>347</v>
      </c>
      <c r="E75" s="124" t="s">
        <v>397</v>
      </c>
      <c r="F75" s="127" t="s">
        <v>356</v>
      </c>
      <c r="G75" s="124" t="s">
        <v>385</v>
      </c>
      <c r="H75" s="127" t="s">
        <v>386</v>
      </c>
      <c r="I75" s="127" t="s">
        <v>352</v>
      </c>
      <c r="J75" s="124" t="s">
        <v>456</v>
      </c>
    </row>
    <row r="76" ht="18.75" customHeight="1" spans="1:10">
      <c r="A76" s="236" t="s">
        <v>275</v>
      </c>
      <c r="B76" s="127" t="s">
        <v>455</v>
      </c>
      <c r="C76" s="127" t="s">
        <v>346</v>
      </c>
      <c r="D76" s="127" t="s">
        <v>347</v>
      </c>
      <c r="E76" s="124" t="s">
        <v>376</v>
      </c>
      <c r="F76" s="127" t="s">
        <v>349</v>
      </c>
      <c r="G76" s="124" t="s">
        <v>178</v>
      </c>
      <c r="H76" s="127" t="s">
        <v>377</v>
      </c>
      <c r="I76" s="127" t="s">
        <v>352</v>
      </c>
      <c r="J76" s="124" t="s">
        <v>429</v>
      </c>
    </row>
    <row r="77" ht="18.75" customHeight="1" spans="1:10">
      <c r="A77" s="236" t="s">
        <v>275</v>
      </c>
      <c r="B77" s="127" t="s">
        <v>455</v>
      </c>
      <c r="C77" s="127" t="s">
        <v>346</v>
      </c>
      <c r="D77" s="127" t="s">
        <v>354</v>
      </c>
      <c r="E77" s="124" t="s">
        <v>400</v>
      </c>
      <c r="F77" s="127" t="s">
        <v>356</v>
      </c>
      <c r="G77" s="124" t="s">
        <v>350</v>
      </c>
      <c r="H77" s="127" t="s">
        <v>351</v>
      </c>
      <c r="I77" s="127" t="s">
        <v>352</v>
      </c>
      <c r="J77" s="124" t="s">
        <v>389</v>
      </c>
    </row>
    <row r="78" ht="18.75" customHeight="1" spans="1:10">
      <c r="A78" s="236" t="s">
        <v>275</v>
      </c>
      <c r="B78" s="127" t="s">
        <v>455</v>
      </c>
      <c r="C78" s="127" t="s">
        <v>346</v>
      </c>
      <c r="D78" s="127" t="s">
        <v>354</v>
      </c>
      <c r="E78" s="124" t="s">
        <v>422</v>
      </c>
      <c r="F78" s="127" t="s">
        <v>349</v>
      </c>
      <c r="G78" s="124" t="s">
        <v>350</v>
      </c>
      <c r="H78" s="127" t="s">
        <v>351</v>
      </c>
      <c r="I78" s="127" t="s">
        <v>352</v>
      </c>
      <c r="J78" s="124" t="s">
        <v>457</v>
      </c>
    </row>
    <row r="79" ht="18.75" customHeight="1" spans="1:10">
      <c r="A79" s="236" t="s">
        <v>275</v>
      </c>
      <c r="B79" s="127" t="s">
        <v>455</v>
      </c>
      <c r="C79" s="127" t="s">
        <v>346</v>
      </c>
      <c r="D79" s="127" t="s">
        <v>358</v>
      </c>
      <c r="E79" s="124" t="s">
        <v>348</v>
      </c>
      <c r="F79" s="127" t="s">
        <v>356</v>
      </c>
      <c r="G79" s="124" t="s">
        <v>370</v>
      </c>
      <c r="H79" s="127" t="s">
        <v>351</v>
      </c>
      <c r="I79" s="127" t="s">
        <v>352</v>
      </c>
      <c r="J79" s="124" t="s">
        <v>458</v>
      </c>
    </row>
    <row r="80" ht="18.75" customHeight="1" spans="1:10">
      <c r="A80" s="236" t="s">
        <v>275</v>
      </c>
      <c r="B80" s="127" t="s">
        <v>455</v>
      </c>
      <c r="C80" s="127" t="s">
        <v>361</v>
      </c>
      <c r="D80" s="127" t="s">
        <v>402</v>
      </c>
      <c r="E80" s="124" t="s">
        <v>459</v>
      </c>
      <c r="F80" s="127" t="s">
        <v>356</v>
      </c>
      <c r="G80" s="124" t="s">
        <v>404</v>
      </c>
      <c r="H80" s="127"/>
      <c r="I80" s="127" t="s">
        <v>365</v>
      </c>
      <c r="J80" s="124" t="s">
        <v>460</v>
      </c>
    </row>
    <row r="81" ht="18.75" customHeight="1" spans="1:10">
      <c r="A81" s="236" t="s">
        <v>275</v>
      </c>
      <c r="B81" s="127" t="s">
        <v>455</v>
      </c>
      <c r="C81" s="127" t="s">
        <v>361</v>
      </c>
      <c r="D81" s="127" t="s">
        <v>362</v>
      </c>
      <c r="E81" s="124" t="s">
        <v>381</v>
      </c>
      <c r="F81" s="127" t="s">
        <v>349</v>
      </c>
      <c r="G81" s="124" t="s">
        <v>461</v>
      </c>
      <c r="H81" s="127" t="s">
        <v>351</v>
      </c>
      <c r="I81" s="127" t="s">
        <v>352</v>
      </c>
      <c r="J81" s="124" t="s">
        <v>424</v>
      </c>
    </row>
    <row r="82" ht="18.75" customHeight="1" spans="1:10">
      <c r="A82" s="236" t="s">
        <v>275</v>
      </c>
      <c r="B82" s="127" t="s">
        <v>455</v>
      </c>
      <c r="C82" s="127" t="s">
        <v>361</v>
      </c>
      <c r="D82" s="127" t="s">
        <v>362</v>
      </c>
      <c r="E82" s="124" t="s">
        <v>462</v>
      </c>
      <c r="F82" s="127" t="s">
        <v>356</v>
      </c>
      <c r="G82" s="124" t="s">
        <v>407</v>
      </c>
      <c r="H82" s="127"/>
      <c r="I82" s="127" t="s">
        <v>365</v>
      </c>
      <c r="J82" s="124" t="s">
        <v>463</v>
      </c>
    </row>
    <row r="83" ht="18.75" customHeight="1" spans="1:10">
      <c r="A83" s="236" t="s">
        <v>275</v>
      </c>
      <c r="B83" s="127" t="s">
        <v>455</v>
      </c>
      <c r="C83" s="127" t="s">
        <v>367</v>
      </c>
      <c r="D83" s="127" t="s">
        <v>368</v>
      </c>
      <c r="E83" s="124" t="s">
        <v>382</v>
      </c>
      <c r="F83" s="127" t="s">
        <v>349</v>
      </c>
      <c r="G83" s="124" t="s">
        <v>464</v>
      </c>
      <c r="H83" s="127" t="s">
        <v>351</v>
      </c>
      <c r="I83" s="127" t="s">
        <v>352</v>
      </c>
      <c r="J83" s="124" t="s">
        <v>425</v>
      </c>
    </row>
    <row r="84" ht="18.75" customHeight="1" spans="1:10">
      <c r="A84" s="236" t="s">
        <v>275</v>
      </c>
      <c r="B84" s="127" t="s">
        <v>455</v>
      </c>
      <c r="C84" s="127" t="s">
        <v>367</v>
      </c>
      <c r="D84" s="127" t="s">
        <v>368</v>
      </c>
      <c r="E84" s="124" t="s">
        <v>418</v>
      </c>
      <c r="F84" s="127" t="s">
        <v>349</v>
      </c>
      <c r="G84" s="124" t="s">
        <v>464</v>
      </c>
      <c r="H84" s="127" t="s">
        <v>351</v>
      </c>
      <c r="I84" s="127" t="s">
        <v>352</v>
      </c>
      <c r="J84" s="124" t="s">
        <v>419</v>
      </c>
    </row>
  </sheetData>
  <mergeCells count="24">
    <mergeCell ref="A2:J2"/>
    <mergeCell ref="A3:H3"/>
    <mergeCell ref="A7:A11"/>
    <mergeCell ref="A12:A17"/>
    <mergeCell ref="A18:A23"/>
    <mergeCell ref="A24:A33"/>
    <mergeCell ref="A34:A38"/>
    <mergeCell ref="A39:A44"/>
    <mergeCell ref="A45:A51"/>
    <mergeCell ref="A52:A61"/>
    <mergeCell ref="A62:A67"/>
    <mergeCell ref="A68:A74"/>
    <mergeCell ref="A75:A84"/>
    <mergeCell ref="B7:B11"/>
    <mergeCell ref="B12:B17"/>
    <mergeCell ref="B18:B23"/>
    <mergeCell ref="B24:B33"/>
    <mergeCell ref="B34:B38"/>
    <mergeCell ref="B39:B44"/>
    <mergeCell ref="B45:B51"/>
    <mergeCell ref="B52:B61"/>
    <mergeCell ref="B62:B67"/>
    <mergeCell ref="B68:B74"/>
    <mergeCell ref="B75:B8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三藩</cp:lastModifiedBy>
  <dcterms:created xsi:type="dcterms:W3CDTF">2025-03-14T02:13:00Z</dcterms:created>
  <dcterms:modified xsi:type="dcterms:W3CDTF">2025-03-17T07:35:28Z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C25D2C5543964E898F3C16E1557D3EB9_13</vt:lpwstr>
  </property>
  <property fmtid="{D5CDD505-2E9C-101B-9397-08002B2CF9AE}" pid="3" name="KSOProductBuildVer">
    <vt:lpwstr>2052-12.1.0.20305</vt:lpwstr>
  </property>
</Properties>
</file>